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7425" activeTab="0"/>
  </bookViews>
  <sheets>
    <sheet name="3. rebalans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<sst xmlns="http://schemas.openxmlformats.org/spreadsheetml/2006/main" count="52" uniqueCount="50">
  <si>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 xml:space="preserve">             R A D O B O J</t>
  </si>
  <si>
    <t>KONTO</t>
  </si>
  <si>
    <t>NAZIV</t>
  </si>
  <si>
    <t>OSNOVNA ŠKOLA SIDE KOŠUTIĆ</t>
  </si>
  <si>
    <t>SVEUKUPNI PRIHODI</t>
  </si>
  <si>
    <t>SVEUKUPNI RASHODI</t>
  </si>
  <si>
    <t>UKUPNO RASHODI ZA NEFINANC. IMOVINU</t>
  </si>
  <si>
    <t>PLAN</t>
  </si>
  <si>
    <t>Prihodi od prodaje stanova - 35%</t>
  </si>
  <si>
    <t>INDEX</t>
  </si>
  <si>
    <t>Pomoći od subjekata unautar općeg proračuna</t>
  </si>
  <si>
    <t>Prihodi od imovine</t>
  </si>
  <si>
    <t>Prihodi od upr.i admin. pristojbi i prih. po posebnim propisima</t>
  </si>
  <si>
    <t>Prihodi od prodaje proizvoda i robe i od donacija</t>
  </si>
  <si>
    <t>Prihodi od financijske imovine</t>
  </si>
  <si>
    <t>Prihodi po posebnim propisima</t>
  </si>
  <si>
    <t>Prihodi od prodaje proizvoda i robe te pruženih usluga</t>
  </si>
  <si>
    <t>Prihodi iz proračuna</t>
  </si>
  <si>
    <t>Prihodi od prodaje proizvedene dugotrajne imovine</t>
  </si>
  <si>
    <t xml:space="preserve"> Plaće (bruto)</t>
  </si>
  <si>
    <t xml:space="preserve"> Ostali rashodi za zaposlene</t>
  </si>
  <si>
    <t xml:space="preserve"> 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</si>
  <si>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</si>
  <si>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</si>
  <si>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</si>
  <si>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</si>
  <si>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</si>
  <si>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RASHODI POSLOVANJA</t>
  </si>
  <si>
    <t>Postrojenja i oprema</t>
  </si>
  <si>
    <t>Knjige</t>
  </si>
  <si>
    <t>Rashodi za zaposlene</t>
  </si>
  <si>
    <t>Materijalni rashodi</t>
  </si>
  <si>
    <t>Financijski rashodi</t>
  </si>
  <si>
    <t>PRIHODI POSLOVANJA</t>
  </si>
  <si>
    <t xml:space="preserve"> PRIHODI OD PRODAJE NEINANCIJSKE IMOVINE</t>
  </si>
  <si>
    <t>PRIHODI OD NEFINACIJSKE IMOVINE</t>
  </si>
  <si>
    <t>Rashodi za nabavu proizvedene dugotrajne imovine</t>
  </si>
  <si>
    <t>RASHODI ZA NABAVU NEFINANCIJSKE IMOVINE</t>
  </si>
  <si>
    <t>Prih. za financiranje rashoda poslovanja - županija</t>
  </si>
  <si>
    <t>Pomoći pror. kor. iz prorač. koji nije nadležan (minist, općina)</t>
  </si>
  <si>
    <t>Pomoći temeljem prijenosa EU sredstava</t>
  </si>
  <si>
    <t>Dodatna ulaganja na građ. objektima</t>
  </si>
  <si>
    <t>Rashodi za dod. ulaganja na nefin. imovini</t>
  </si>
  <si>
    <t>REBALANS</t>
  </si>
  <si>
    <t xml:space="preserve">3. REBALANS FINANCIJSKOG PLANA ZA 2018.  </t>
  </si>
  <si>
    <t>Radoboj, 13. prosinca  2018.</t>
  </si>
  <si>
    <t>Klasa:  402-01/18-01/15</t>
  </si>
  <si>
    <t>Urbroj: 2140/04-38-25-18-07</t>
  </si>
  <si>
    <t>Predsjednica Šk. Odbora:</t>
  </si>
  <si>
    <t>Vesna Horvat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</si>
</sst>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.0"/>
    <numFmt numFmtId="166" formatCode="#,##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25">
      <selection activeCell="B61" sqref="B61"/>
    </sheetView>
  </sheetViews>
  <sheetFormatPr defaultColWidth="9.140625" defaultRowHeight="12.75"/>
  <cols>
    <col min="1" max="1" width="7.7109375" style="0" customWidth="1"/>
    <col min="2" max="2" width="52.00390625" style="0" customWidth="1"/>
    <col min="3" max="4" width="13.8515625" style="0" customWidth="1"/>
    <col min="5" max="5" width="11.7109375" style="0" customWidth="1"/>
  </cols>
  <sheetData>
    <row r="1" s="1" customFormat="1" ht="12.75">
      <c r="A1" s="1" t="s">
        <v>3</v>
      </c>
    </row>
    <row r="2" s="1" customFormat="1" ht="12.75">
      <c r="A2" s="1" t="s">
        <v>0</v>
      </c>
    </row>
    <row r="3" s="1" customFormat="1" ht="12.75">
      <c r="A3" s="12" t="s">
        <v>45</v>
      </c>
    </row>
    <row r="4" ht="7.5" customHeight="1"/>
    <row r="5" spans="1:5" s="2" customFormat="1" ht="15.75">
      <c r="A5" s="47" t="s">
        <v>44</v>
      </c>
      <c r="B5" s="47"/>
      <c r="C5" s="47"/>
      <c r="D5" s="47"/>
      <c r="E5" s="47"/>
    </row>
    <row r="6" spans="1:2" s="2" customFormat="1" ht="9.75" customHeight="1">
      <c r="A6" s="3"/>
      <c r="B6" s="3"/>
    </row>
    <row r="7" s="2" customFormat="1" ht="5.25" customHeight="1"/>
    <row r="8" spans="1:5" s="5" customFormat="1" ht="24" customHeight="1">
      <c r="A8" s="4" t="s">
        <v>1</v>
      </c>
      <c r="B8" s="4" t="s">
        <v>2</v>
      </c>
      <c r="C8" s="44" t="s">
        <v>7</v>
      </c>
      <c r="D8" s="44" t="s">
        <v>43</v>
      </c>
      <c r="E8" s="23" t="s">
        <v>9</v>
      </c>
    </row>
    <row r="9" spans="1:5" s="41" customFormat="1" ht="15" customHeight="1">
      <c r="A9" s="48" t="s">
        <v>33</v>
      </c>
      <c r="B9" s="49"/>
      <c r="C9" s="49"/>
      <c r="D9" s="49"/>
      <c r="E9" s="50"/>
    </row>
    <row r="10" spans="1:5" s="5" customFormat="1" ht="15" customHeight="1">
      <c r="A10" s="24">
        <v>636</v>
      </c>
      <c r="B10" s="35" t="s">
        <v>39</v>
      </c>
      <c r="C10" s="21">
        <v>4613500</v>
      </c>
      <c r="D10" s="21">
        <v>4784100</v>
      </c>
      <c r="E10" s="43">
        <f>D10/C10*100</f>
        <v>103.69784328600846</v>
      </c>
    </row>
    <row r="11" spans="1:5" s="5" customFormat="1" ht="15" customHeight="1">
      <c r="A11" s="24">
        <v>638</v>
      </c>
      <c r="B11" s="35" t="s">
        <v>40</v>
      </c>
      <c r="C11" s="21">
        <v>13700</v>
      </c>
      <c r="D11" s="21">
        <v>13700</v>
      </c>
      <c r="E11" s="43">
        <f aca="true" t="shared" si="0" ref="E11:E21">D11/C11*100</f>
        <v>100</v>
      </c>
    </row>
    <row r="12" spans="1:5" s="29" customFormat="1" ht="15" customHeight="1">
      <c r="A12" s="27">
        <v>63</v>
      </c>
      <c r="B12" s="36" t="s">
        <v>10</v>
      </c>
      <c r="C12" s="28">
        <f>SUM(C10+C11)</f>
        <v>4627200</v>
      </c>
      <c r="D12" s="28">
        <v>4797800</v>
      </c>
      <c r="E12" s="43">
        <f t="shared" si="0"/>
        <v>103.6868948824343</v>
      </c>
    </row>
    <row r="13" spans="1:5" s="12" customFormat="1" ht="15" customHeight="1">
      <c r="A13" s="7">
        <v>641</v>
      </c>
      <c r="B13" s="37" t="s">
        <v>14</v>
      </c>
      <c r="C13" s="21">
        <v>100</v>
      </c>
      <c r="D13" s="21">
        <v>100</v>
      </c>
      <c r="E13" s="43">
        <f t="shared" si="0"/>
        <v>100</v>
      </c>
    </row>
    <row r="14" spans="1:5" s="1" customFormat="1" ht="15" customHeight="1">
      <c r="A14" s="6">
        <v>64</v>
      </c>
      <c r="B14" s="38" t="s">
        <v>11</v>
      </c>
      <c r="C14" s="28">
        <v>100</v>
      </c>
      <c r="D14" s="28">
        <v>100</v>
      </c>
      <c r="E14" s="43">
        <f t="shared" si="0"/>
        <v>100</v>
      </c>
    </row>
    <row r="15" spans="1:7" s="1" customFormat="1" ht="15" customHeight="1">
      <c r="A15" s="7">
        <v>652</v>
      </c>
      <c r="B15" s="37" t="s">
        <v>15</v>
      </c>
      <c r="C15" s="13">
        <v>297600</v>
      </c>
      <c r="D15" s="13">
        <v>297600</v>
      </c>
      <c r="E15" s="43">
        <f t="shared" si="0"/>
        <v>100</v>
      </c>
      <c r="G15" s="42"/>
    </row>
    <row r="16" spans="1:5" s="1" customFormat="1" ht="15" customHeight="1">
      <c r="A16" s="6">
        <v>65</v>
      </c>
      <c r="B16" s="38" t="s">
        <v>12</v>
      </c>
      <c r="C16" s="14">
        <v>297600</v>
      </c>
      <c r="D16" s="14">
        <v>297600</v>
      </c>
      <c r="E16" s="43">
        <f t="shared" si="0"/>
        <v>100</v>
      </c>
    </row>
    <row r="17" spans="1:5" s="9" customFormat="1" ht="15" customHeight="1">
      <c r="A17" s="7">
        <v>661</v>
      </c>
      <c r="B17" s="37" t="s">
        <v>16</v>
      </c>
      <c r="C17" s="13">
        <v>75000</v>
      </c>
      <c r="D17" s="13">
        <v>75000</v>
      </c>
      <c r="E17" s="43">
        <f t="shared" si="0"/>
        <v>100</v>
      </c>
    </row>
    <row r="18" spans="1:5" s="1" customFormat="1" ht="15" customHeight="1">
      <c r="A18" s="6">
        <v>66</v>
      </c>
      <c r="B18" s="38" t="s">
        <v>13</v>
      </c>
      <c r="C18" s="14">
        <v>75000</v>
      </c>
      <c r="D18" s="14">
        <v>75000</v>
      </c>
      <c r="E18" s="43">
        <f t="shared" si="0"/>
        <v>100</v>
      </c>
    </row>
    <row r="19" spans="1:6" ht="15" customHeight="1">
      <c r="A19" s="7">
        <v>671</v>
      </c>
      <c r="B19" s="37" t="s">
        <v>38</v>
      </c>
      <c r="C19" s="13">
        <v>1010742</v>
      </c>
      <c r="D19" s="13">
        <v>1028897</v>
      </c>
      <c r="E19" s="43">
        <f t="shared" si="0"/>
        <v>101.79620516412695</v>
      </c>
      <c r="F19" s="40"/>
    </row>
    <row r="20" spans="1:5" s="1" customFormat="1" ht="15" customHeight="1">
      <c r="A20" s="6">
        <v>67</v>
      </c>
      <c r="B20" s="38" t="s">
        <v>17</v>
      </c>
      <c r="C20" s="14">
        <v>1010742</v>
      </c>
      <c r="D20" s="14">
        <v>1028897</v>
      </c>
      <c r="E20" s="43">
        <f t="shared" si="0"/>
        <v>101.79620516412695</v>
      </c>
    </row>
    <row r="21" spans="1:5" s="9" customFormat="1" ht="17.25" customHeight="1">
      <c r="A21" s="8">
        <v>6</v>
      </c>
      <c r="B21" s="8" t="s">
        <v>33</v>
      </c>
      <c r="C21" s="15">
        <f>SUM(C12+C14+C16+C18+C20)</f>
        <v>6010642</v>
      </c>
      <c r="D21" s="15">
        <f>SUM(D12+D14+D16+D18+D20)</f>
        <v>6199397</v>
      </c>
      <c r="E21" s="43">
        <f t="shared" si="0"/>
        <v>103.1403467383351</v>
      </c>
    </row>
    <row r="22" spans="1:5" s="19" customFormat="1" ht="15" customHeight="1">
      <c r="A22" s="51" t="s">
        <v>35</v>
      </c>
      <c r="B22" s="52"/>
      <c r="C22" s="52"/>
      <c r="D22" s="52"/>
      <c r="E22" s="53"/>
    </row>
    <row r="23" spans="1:5" s="12" customFormat="1" ht="17.25" customHeight="1">
      <c r="A23" s="7">
        <v>721</v>
      </c>
      <c r="B23" s="37" t="s">
        <v>8</v>
      </c>
      <c r="C23" s="13">
        <v>2000</v>
      </c>
      <c r="D23" s="13">
        <v>2000</v>
      </c>
      <c r="E23" s="13">
        <f>C23/D23*100</f>
        <v>100</v>
      </c>
    </row>
    <row r="24" spans="1:5" s="12" customFormat="1" ht="17.25" customHeight="1">
      <c r="A24" s="7">
        <v>72</v>
      </c>
      <c r="B24" s="37" t="s">
        <v>18</v>
      </c>
      <c r="C24" s="13">
        <v>2000</v>
      </c>
      <c r="D24" s="13">
        <v>2000</v>
      </c>
      <c r="E24" s="13">
        <f>C24/D24*100</f>
        <v>100</v>
      </c>
    </row>
    <row r="25" spans="1:5" s="9" customFormat="1" ht="17.25" customHeight="1">
      <c r="A25" s="8">
        <v>7</v>
      </c>
      <c r="B25" s="8" t="s">
        <v>34</v>
      </c>
      <c r="C25" s="22">
        <v>2000</v>
      </c>
      <c r="D25" s="22">
        <v>2000</v>
      </c>
      <c r="E25" s="13">
        <f>C25/D25*100</f>
        <v>100</v>
      </c>
    </row>
    <row r="26" spans="1:5" s="18" customFormat="1" ht="19.5" customHeight="1">
      <c r="A26" s="54" t="s">
        <v>4</v>
      </c>
      <c r="B26" s="55"/>
      <c r="C26" s="25">
        <f>SUM(C21+C25)</f>
        <v>6012642</v>
      </c>
      <c r="D26" s="25">
        <v>6201397</v>
      </c>
      <c r="E26" s="13">
        <f>D26/C26*100</f>
        <v>103.13930215702183</v>
      </c>
    </row>
    <row r="27" spans="1:5" s="18" customFormat="1" ht="14.25" customHeight="1">
      <c r="A27" s="32"/>
      <c r="B27" s="33"/>
      <c r="C27" s="34"/>
      <c r="D27" s="34"/>
      <c r="E27" s="34"/>
    </row>
    <row r="28" spans="1:5" s="12" customFormat="1" ht="15" customHeight="1">
      <c r="A28" s="48" t="s">
        <v>27</v>
      </c>
      <c r="B28" s="49"/>
      <c r="C28" s="49"/>
      <c r="D28" s="49"/>
      <c r="E28" s="50"/>
    </row>
    <row r="29" spans="1:5" ht="15" customHeight="1">
      <c r="A29" s="7">
        <v>311</v>
      </c>
      <c r="B29" s="37" t="s">
        <v>19</v>
      </c>
      <c r="C29" s="13">
        <v>3470000</v>
      </c>
      <c r="D29" s="13">
        <v>3606300</v>
      </c>
      <c r="E29" s="30">
        <f>D29/C29*100</f>
        <v>103.92795389048992</v>
      </c>
    </row>
    <row r="30" spans="1:5" ht="15" customHeight="1">
      <c r="A30" s="7">
        <v>312</v>
      </c>
      <c r="B30" s="37" t="s">
        <v>20</v>
      </c>
      <c r="C30" s="13">
        <v>205500</v>
      </c>
      <c r="D30" s="13">
        <v>179100</v>
      </c>
      <c r="E30" s="30">
        <f aca="true" t="shared" si="1" ref="E30:E40">D30/C30*100</f>
        <v>87.15328467153284</v>
      </c>
    </row>
    <row r="31" spans="1:5" ht="15" customHeight="1">
      <c r="A31" s="7">
        <v>313</v>
      </c>
      <c r="B31" s="37" t="s">
        <v>21</v>
      </c>
      <c r="C31" s="13">
        <v>598000</v>
      </c>
      <c r="D31" s="13">
        <v>618900</v>
      </c>
      <c r="E31" s="30">
        <f t="shared" si="1"/>
        <v>103.49498327759197</v>
      </c>
    </row>
    <row r="32" spans="1:5" ht="14.25">
      <c r="A32" s="8">
        <v>31</v>
      </c>
      <c r="B32" s="39" t="s">
        <v>30</v>
      </c>
      <c r="C32" s="15">
        <f>SUM(C29:C31)</f>
        <v>4273500</v>
      </c>
      <c r="D32" s="15">
        <f>SUM(D29:D31)</f>
        <v>4404300</v>
      </c>
      <c r="E32" s="30">
        <f t="shared" si="1"/>
        <v>103.06072306072306</v>
      </c>
    </row>
    <row r="33" spans="1:5" ht="15" customHeight="1">
      <c r="A33" s="6">
        <v>321</v>
      </c>
      <c r="B33" s="37" t="s">
        <v>22</v>
      </c>
      <c r="C33" s="13">
        <v>305000</v>
      </c>
      <c r="D33" s="13">
        <v>301700</v>
      </c>
      <c r="E33" s="30">
        <f t="shared" si="1"/>
        <v>98.91803278688525</v>
      </c>
    </row>
    <row r="34" spans="1:5" ht="15" customHeight="1">
      <c r="A34" s="6">
        <v>322</v>
      </c>
      <c r="B34" s="37" t="s">
        <v>23</v>
      </c>
      <c r="C34" s="13">
        <v>524000</v>
      </c>
      <c r="D34" s="13">
        <v>454900</v>
      </c>
      <c r="E34" s="30">
        <f t="shared" si="1"/>
        <v>86.81297709923665</v>
      </c>
    </row>
    <row r="35" spans="1:5" ht="15" customHeight="1">
      <c r="A35" s="6">
        <v>323</v>
      </c>
      <c r="B35" s="37" t="s">
        <v>24</v>
      </c>
      <c r="C35" s="13">
        <v>582950</v>
      </c>
      <c r="D35" s="13">
        <v>635705</v>
      </c>
      <c r="E35" s="30">
        <f t="shared" si="1"/>
        <v>109.04966120593534</v>
      </c>
    </row>
    <row r="36" spans="1:5" ht="15" customHeight="1">
      <c r="A36" s="6">
        <v>329</v>
      </c>
      <c r="B36" s="37" t="s">
        <v>25</v>
      </c>
      <c r="C36" s="13">
        <v>123142</v>
      </c>
      <c r="D36" s="13">
        <v>133742</v>
      </c>
      <c r="E36" s="30">
        <f t="shared" si="1"/>
        <v>108.60794854720565</v>
      </c>
    </row>
    <row r="37" spans="1:5" ht="14.25">
      <c r="A37" s="8">
        <v>32</v>
      </c>
      <c r="B37" s="39" t="s">
        <v>31</v>
      </c>
      <c r="C37" s="15">
        <f>SUM(C33:C36)</f>
        <v>1535092</v>
      </c>
      <c r="D37" s="15">
        <f>SUM(D33:D36)</f>
        <v>1526047</v>
      </c>
      <c r="E37" s="30">
        <f t="shared" si="1"/>
        <v>99.41078450021237</v>
      </c>
    </row>
    <row r="38" spans="1:5" ht="15" customHeight="1">
      <c r="A38" s="6">
        <v>343</v>
      </c>
      <c r="B38" s="38" t="s">
        <v>26</v>
      </c>
      <c r="C38" s="13">
        <v>6800</v>
      </c>
      <c r="D38" s="13">
        <v>6800</v>
      </c>
      <c r="E38" s="30">
        <f t="shared" si="1"/>
        <v>100</v>
      </c>
    </row>
    <row r="39" spans="1:5" ht="15">
      <c r="A39" s="8">
        <v>34</v>
      </c>
      <c r="B39" s="39" t="s">
        <v>32</v>
      </c>
      <c r="C39" s="22">
        <v>6800</v>
      </c>
      <c r="D39" s="22">
        <v>6800</v>
      </c>
      <c r="E39" s="30">
        <f t="shared" si="1"/>
        <v>100</v>
      </c>
    </row>
    <row r="40" spans="1:5" ht="15.75">
      <c r="A40" s="10">
        <v>3</v>
      </c>
      <c r="B40" s="31" t="s">
        <v>27</v>
      </c>
      <c r="C40" s="16">
        <f>SUM(C32+C37+C39)</f>
        <v>5815392</v>
      </c>
      <c r="D40" s="16">
        <f>SUM(D32+D37+D39)</f>
        <v>5937147</v>
      </c>
      <c r="E40" s="30">
        <f t="shared" si="1"/>
        <v>102.09366797629464</v>
      </c>
    </row>
    <row r="41" spans="1:5" ht="15" customHeight="1">
      <c r="A41" s="51" t="s">
        <v>37</v>
      </c>
      <c r="B41" s="52"/>
      <c r="C41" s="52"/>
      <c r="D41" s="52"/>
      <c r="E41" s="53"/>
    </row>
    <row r="42" spans="1:5" s="1" customFormat="1" ht="17.25" customHeight="1">
      <c r="A42" s="7">
        <v>422</v>
      </c>
      <c r="B42" s="37" t="s">
        <v>28</v>
      </c>
      <c r="C42" s="13">
        <v>110000</v>
      </c>
      <c r="D42" s="13">
        <v>173000</v>
      </c>
      <c r="E42" s="26">
        <f>D42/C42*100</f>
        <v>157.27272727272728</v>
      </c>
    </row>
    <row r="43" spans="1:5" s="9" customFormat="1" ht="17.25" customHeight="1">
      <c r="A43" s="7">
        <v>424</v>
      </c>
      <c r="B43" s="37" t="s">
        <v>29</v>
      </c>
      <c r="C43" s="13">
        <v>6000</v>
      </c>
      <c r="D43" s="13">
        <v>10000</v>
      </c>
      <c r="E43" s="26">
        <f aca="true" t="shared" si="2" ref="E43:E48">D43/C43*100</f>
        <v>166.66666666666669</v>
      </c>
    </row>
    <row r="44" spans="1:5" s="18" customFormat="1" ht="17.25" customHeight="1">
      <c r="A44" s="8">
        <v>42</v>
      </c>
      <c r="B44" s="39" t="s">
        <v>36</v>
      </c>
      <c r="C44" s="15">
        <v>116000</v>
      </c>
      <c r="D44" s="15">
        <v>183000</v>
      </c>
      <c r="E44" s="26">
        <f t="shared" si="2"/>
        <v>157.75862068965517</v>
      </c>
    </row>
    <row r="45" spans="1:5" s="1" customFormat="1" ht="17.25" customHeight="1">
      <c r="A45" s="7">
        <v>451</v>
      </c>
      <c r="B45" s="7" t="s">
        <v>41</v>
      </c>
      <c r="C45" s="14">
        <v>81250</v>
      </c>
      <c r="D45" s="14">
        <v>81250</v>
      </c>
      <c r="E45" s="26">
        <f t="shared" si="2"/>
        <v>100</v>
      </c>
    </row>
    <row r="46" spans="1:5" s="18" customFormat="1" ht="17.25" customHeight="1">
      <c r="A46" s="8">
        <v>45</v>
      </c>
      <c r="B46" s="39" t="s">
        <v>42</v>
      </c>
      <c r="C46" s="15">
        <v>81250</v>
      </c>
      <c r="D46" s="15">
        <v>81250</v>
      </c>
      <c r="E46" s="26">
        <f t="shared" si="2"/>
        <v>100</v>
      </c>
    </row>
    <row r="47" spans="1:5" s="19" customFormat="1" ht="16.5" customHeight="1">
      <c r="A47" s="10">
        <v>4</v>
      </c>
      <c r="B47" s="31" t="s">
        <v>6</v>
      </c>
      <c r="C47" s="16">
        <f>SUM(C44+C46)</f>
        <v>197250</v>
      </c>
      <c r="D47" s="16">
        <f>SUM(D44+D46)</f>
        <v>264250</v>
      </c>
      <c r="E47" s="26">
        <f t="shared" si="2"/>
        <v>133.96704689480353</v>
      </c>
    </row>
    <row r="48" spans="1:5" s="2" customFormat="1" ht="19.5" customHeight="1">
      <c r="A48" s="45" t="s">
        <v>5</v>
      </c>
      <c r="B48" s="46"/>
      <c r="C48" s="17">
        <f>SUM(C40+C47)</f>
        <v>6012642</v>
      </c>
      <c r="D48" s="17">
        <f>SUM(D40+D47)</f>
        <v>6201397</v>
      </c>
      <c r="E48" s="26">
        <f t="shared" si="2"/>
        <v>103.13930215702183</v>
      </c>
    </row>
    <row r="49" spans="1:5" s="11" customFormat="1" ht="20.25" customHeight="1">
      <c r="A49" s="20"/>
      <c r="B49" s="20"/>
      <c r="C49" s="2"/>
      <c r="D49" s="2"/>
      <c r="E49" s="2"/>
    </row>
    <row r="50" ht="12.75">
      <c r="B50" t="s">
        <v>46</v>
      </c>
    </row>
    <row r="51" ht="12.75">
      <c r="B51" t="s">
        <v>47</v>
      </c>
    </row>
    <row r="52" ht="12.75">
      <c r="D52" t="s">
        <v>48</v>
      </c>
    </row>
    <row r="53" ht="12.75">
      <c r="D53" t="s">
        <v>49</v>
      </c>
    </row>
  </sheetData>
  <sheetProtection/>
  <mergeCells count="7">
    <mergeCell ref="A48:B48"/>
    <mergeCell ref="A5:E5"/>
    <mergeCell ref="A9:E9"/>
    <mergeCell ref="A22:E22"/>
    <mergeCell ref="A28:E28"/>
    <mergeCell ref="A41:E41"/>
    <mergeCell ref="A26:B26"/>
  </mergeCells>
  <printOptions/>
  <pageMargins left="0.15748031496062992" right="0" top="0.3937007874015748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OSRadoboj</cp:lastModifiedBy>
  <cp:lastPrinted>2018-11-23T11:08:20Z</cp:lastPrinted>
  <dcterms:created xsi:type="dcterms:W3CDTF">2008-02-08T06:39:38Z</dcterms:created>
  <dcterms:modified xsi:type="dcterms:W3CDTF">2019-01-22T12:57:46Z</dcterms:modified>
  <cp:category/>
  <cp:version/>
  <cp:contentType/>
  <cp:contentStatus/>
</cp:coreProperties>
</file>