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ačunovodstvo\Desktop\Šk. odbor 10-23\prihvaćeno na Šk. odboru\"/>
    </mc:Choice>
  </mc:AlternateContent>
  <xr:revisionPtr revIDLastSave="0" documentId="8_{53432A52-FAC4-490D-9F95-EAAC84ADC03B}" xr6:coauthVersionLast="47" xr6:coauthVersionMax="47" xr10:uidLastSave="{00000000-0000-0000-0000-000000000000}"/>
  <bookViews>
    <workbookView xWindow="1560" yWindow="1560" windowWidth="21600" windowHeight="11385" firstSheet="1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11" i="7"/>
  <c r="G12" i="7"/>
  <c r="G13" i="7"/>
  <c r="G14" i="7"/>
  <c r="G15" i="7"/>
  <c r="G16" i="7"/>
  <c r="G17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41" i="7"/>
  <c r="G42" i="7"/>
  <c r="G43" i="7"/>
  <c r="G44" i="7"/>
  <c r="G45" i="7"/>
  <c r="G47" i="7"/>
  <c r="G48" i="7"/>
  <c r="G49" i="7"/>
  <c r="G50" i="7"/>
  <c r="G52" i="7"/>
  <c r="G53" i="7"/>
  <c r="G54" i="7"/>
  <c r="G55" i="7"/>
  <c r="G57" i="7"/>
  <c r="G58" i="7"/>
  <c r="G59" i="7"/>
  <c r="G60" i="7"/>
  <c r="G61" i="7"/>
  <c r="G62" i="7"/>
  <c r="G63" i="7"/>
  <c r="G64" i="7"/>
  <c r="G66" i="7"/>
  <c r="G67" i="7"/>
  <c r="G6" i="7"/>
  <c r="D11" i="5"/>
  <c r="D12" i="5"/>
  <c r="D13" i="5"/>
  <c r="D14" i="5"/>
  <c r="D10" i="5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5" i="3"/>
  <c r="G56" i="3"/>
  <c r="G57" i="3"/>
  <c r="G58" i="3"/>
  <c r="G59" i="3"/>
  <c r="G60" i="3"/>
  <c r="F54" i="3"/>
  <c r="G54" i="3" s="1"/>
  <c r="E54" i="3"/>
  <c r="E53" i="3" s="1"/>
  <c r="F25" i="3"/>
  <c r="E25" i="3"/>
  <c r="G25" i="3" s="1"/>
  <c r="G12" i="3"/>
  <c r="G13" i="3"/>
  <c r="G14" i="3"/>
  <c r="G15" i="3"/>
  <c r="G16" i="3"/>
  <c r="G17" i="3"/>
  <c r="G18" i="3"/>
  <c r="G19" i="3"/>
  <c r="G20" i="3"/>
  <c r="G22" i="3"/>
  <c r="G23" i="3"/>
  <c r="G24" i="3"/>
  <c r="G26" i="3"/>
  <c r="G27" i="3"/>
  <c r="F18" i="3"/>
  <c r="H30" i="1"/>
  <c r="H27" i="1"/>
  <c r="H26" i="1"/>
  <c r="H9" i="1"/>
  <c r="H10" i="1"/>
  <c r="H11" i="1"/>
  <c r="H12" i="1"/>
  <c r="H13" i="1"/>
  <c r="H14" i="1"/>
  <c r="H8" i="1"/>
  <c r="E57" i="7"/>
  <c r="F53" i="3" l="1"/>
  <c r="G53" i="3" s="1"/>
  <c r="F56" i="7"/>
  <c r="F51" i="7"/>
  <c r="F46" i="7"/>
  <c r="F40" i="7" l="1"/>
  <c r="E65" i="7"/>
  <c r="G65" i="7" s="1"/>
  <c r="E56" i="7"/>
  <c r="G56" i="7" s="1"/>
  <c r="E51" i="7"/>
  <c r="G51" i="7" s="1"/>
  <c r="E46" i="7"/>
  <c r="G46" i="7" s="1"/>
  <c r="E10" i="7"/>
  <c r="G10" i="7" s="1"/>
  <c r="F38" i="3"/>
  <c r="F34" i="3"/>
  <c r="E38" i="3"/>
  <c r="E34" i="3"/>
  <c r="F11" i="3"/>
  <c r="G11" i="3" s="1"/>
  <c r="F21" i="3"/>
  <c r="G21" i="3" s="1"/>
  <c r="E11" i="3"/>
  <c r="E21" i="3"/>
  <c r="G34" i="3" l="1"/>
  <c r="F33" i="3"/>
  <c r="G33" i="3" s="1"/>
  <c r="G38" i="3"/>
  <c r="E40" i="7"/>
  <c r="G40" i="7" s="1"/>
  <c r="E33" i="3"/>
  <c r="F10" i="3"/>
  <c r="G10" i="3" s="1"/>
  <c r="E10" i="3"/>
</calcChain>
</file>

<file path=xl/sharedStrings.xml><?xml version="1.0" encoding="utf-8"?>
<sst xmlns="http://schemas.openxmlformats.org/spreadsheetml/2006/main" count="244" uniqueCount="135">
  <si>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</si>
  <si>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</si>
  <si>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</si>
  <si>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</si>
  <si>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</si>
  <si>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</si>
  <si>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</si>
  <si>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</si>
  <si>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</si>
  <si>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</si>
  <si>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</si>
  <si>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</si>
  <si>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</si>
  <si>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</si>
  <si>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</si>
  <si>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</si>
  <si>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</si>
  <si>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</si>
  <si>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</si>
  <si>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</si>
  <si>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</si>
  <si>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</si>
  <si>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</si>
  <si>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</si>
  <si>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</si>
  <si>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</si>
  <si>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</si>
  <si>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</si>
  <si>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</si>
  <si>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</si>
  <si>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</si>
  <si>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</si>
  <si>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</si>
  <si>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</si>
  <si>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</si>
  <si>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</si>
  <si>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</si>
  <si>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</si>
  <si>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</si>
  <si>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</si>
  <si>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</si>
  <si>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</si>
  <si>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</si>
  <si>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Pomoći iz inozemstva i od subjekata unutar općeg proračuna</t>
  </si>
  <si>
    <t>Prihodi iz nadležnog proračuna i od HZZO-a temeljem ugovornih obveza</t>
  </si>
  <si>
    <t>Ostali prihodi za posebne namjene</t>
  </si>
  <si>
    <t>Rashodi za nabavu proizvedene dugotrajne imovine</t>
  </si>
  <si>
    <t>C) PRENESENI VIŠAK ILI PRENESENI MANJAK I VIŠEGODIŠNJI PLAN URAVNOTEŽENJA</t>
  </si>
  <si>
    <t>Naziv</t>
  </si>
  <si>
    <t>Prihodi od imovine</t>
  </si>
  <si>
    <t>Posebne namjene</t>
  </si>
  <si>
    <t>Prihodi po posebnim propisima</t>
  </si>
  <si>
    <t>Prihodi od prodaje robe i pruženih usluga</t>
  </si>
  <si>
    <t>Decentralizacija</t>
  </si>
  <si>
    <t>Ministarstvo</t>
  </si>
  <si>
    <t>Financijski rashodi</t>
  </si>
  <si>
    <t xml:space="preserve"> J01</t>
  </si>
  <si>
    <t>REDOVNI POSLOVI USTANOVA OSNOVNOG OBRAZOVANJA</t>
  </si>
  <si>
    <t>A 102000</t>
  </si>
  <si>
    <t>A102000</t>
  </si>
  <si>
    <t>Izvor financiranja 1.1.</t>
  </si>
  <si>
    <t>Izvor financiranja 1.3.</t>
  </si>
  <si>
    <t>T103000</t>
  </si>
  <si>
    <t>Oprema, informat., nabava pomagala - OŠ</t>
  </si>
  <si>
    <t>Program: DOPUNSKI NASTAVNI I VANNAST. PROGRAM ŠKOLA I OBRAZ. INSTITUCIJA</t>
  </si>
  <si>
    <t>Glavni program: OBRAZOVANJE</t>
  </si>
  <si>
    <t>Program: OSNOVNO OBRAZOVANJE - ZAKONSKI STANDARD</t>
  </si>
  <si>
    <t>DOPUNSKI NAST. I VANNAST. PROGRAM ŠKOLA I OBR. INSTIT.</t>
  </si>
  <si>
    <t>A 102006</t>
  </si>
  <si>
    <t>PROGRAM GRAĐANSKOG ODGOJA U ŠKOLAMA</t>
  </si>
  <si>
    <t>Dopunska sredstava za mat. rashode i opremu škola</t>
  </si>
  <si>
    <t>A102001</t>
  </si>
  <si>
    <t>FINANCIRANJE - OSTALI RASHODI OŠ</t>
  </si>
  <si>
    <t>Izvor financiranja 3.1.1</t>
  </si>
  <si>
    <t>Rashodi za nabavu nefin. imovine</t>
  </si>
  <si>
    <t>Rashodi za nab. proizv. dug. imov.</t>
  </si>
  <si>
    <t>Rashodi za nab proizv. dug . imov.</t>
  </si>
  <si>
    <t>Izvor financiranja 5.2.1</t>
  </si>
  <si>
    <t>Izvor financiranja 5.4.1</t>
  </si>
  <si>
    <t>Izvor financiranja 4.3.1</t>
  </si>
  <si>
    <t>Rash. za dod. ulag. na nefin. imov.</t>
  </si>
  <si>
    <t>5.4.1.</t>
  </si>
  <si>
    <t>5.2.1.</t>
  </si>
  <si>
    <t>4.3.1.</t>
  </si>
  <si>
    <t>3.1.1.</t>
  </si>
  <si>
    <t>1.3.</t>
  </si>
  <si>
    <t>Rashodi za nab. nefin. imov.</t>
  </si>
  <si>
    <t>1.1.</t>
  </si>
  <si>
    <t>Opći prih. i primici - dop. sred. KZŽ</t>
  </si>
  <si>
    <t>Opći prih. i prim. - dop. sred. KZŽ</t>
  </si>
  <si>
    <t>09 Obrazovanje</t>
  </si>
  <si>
    <t>091 Predškolsko i osnovno obrazovanje</t>
  </si>
  <si>
    <t>0912 Osnovno obrazovanje</t>
  </si>
  <si>
    <t>096 Dodatne usluge u obrazovanju</t>
  </si>
  <si>
    <t>Opći prihodi i primici - dop. sred. KZŽ</t>
  </si>
  <si>
    <t>Opći prihodi primici - dop. sred. KZŽ</t>
  </si>
  <si>
    <t>Rashodi za nabavu nefinanc. imovine</t>
  </si>
  <si>
    <t>Rashodi za nabavu proizv. dug. imovine</t>
  </si>
  <si>
    <t>Opći prih. i prim.- dop. sred. KZŽ</t>
  </si>
  <si>
    <r>
      <t>RAZLIKA - VIŠAK /</t>
    </r>
    <r>
      <rPr>
        <b/>
        <u/>
        <sz val="10"/>
        <rFont val="Arial"/>
        <family val="2"/>
        <charset val="238"/>
      </rPr>
      <t xml:space="preserve"> MANJAK</t>
    </r>
  </si>
  <si>
    <r>
      <rPr>
        <b/>
        <u/>
        <sz val="10"/>
        <color indexed="8"/>
        <rFont val="Arial"/>
        <family val="2"/>
        <charset val="238"/>
      </rPr>
      <t>VIŠAK</t>
    </r>
    <r>
      <rPr>
        <b/>
        <sz val="10"/>
        <color indexed="8"/>
        <rFont val="Arial"/>
        <family val="2"/>
        <charset val="238"/>
      </rPr>
      <t xml:space="preserve"> / MANJAK IZ PRETHODNE(IH) GODINE KOJI ĆE SE RASPOREDITI / POKRITI</t>
    </r>
  </si>
  <si>
    <t>Ravnatelj:</t>
  </si>
  <si>
    <t>Dražen Gerić</t>
  </si>
  <si>
    <t>Naknade građanima i kućanstvima</t>
  </si>
  <si>
    <t>Projekt Zalogajček 7</t>
  </si>
  <si>
    <t>Predsjednica Šk. odbora:</t>
  </si>
  <si>
    <t>Kristina Husarek</t>
  </si>
  <si>
    <t>razlika     povećanje/    smanjenje</t>
  </si>
  <si>
    <t>1. rebalans 2023.</t>
  </si>
  <si>
    <t>razlika povećanje/    smanjenje</t>
  </si>
  <si>
    <t>razlika povećanje/   smanjenje</t>
  </si>
  <si>
    <t>JLRS</t>
  </si>
  <si>
    <t>2.1.1.</t>
  </si>
  <si>
    <t>Donacije</t>
  </si>
  <si>
    <t xml:space="preserve">JLRS </t>
  </si>
  <si>
    <t>Ostali rashodi</t>
  </si>
  <si>
    <t>razlika povećanje/     smanjenje</t>
  </si>
  <si>
    <t>razlika povećane /      smanjenje</t>
  </si>
  <si>
    <t>Izvor financiranja 2.1.1</t>
  </si>
  <si>
    <t>Rezultat poslovanja - preneseni višak</t>
  </si>
  <si>
    <t>Opći prih.i prim.-dop. sred. KZŽ</t>
  </si>
  <si>
    <t>Naknade građanima i kućan. na temelju osigur. i druge naknade</t>
  </si>
  <si>
    <t>Rashodi za dodatna ulaganja na nefinancijekoj imovini</t>
  </si>
  <si>
    <t>Vlastiti izvori - preneseni višak</t>
  </si>
  <si>
    <t>JLS - Općina Radoboj , grad Krapina</t>
  </si>
  <si>
    <t>Rashodi za nabavu nefinan. imov.</t>
  </si>
  <si>
    <t>razlika povećanje/ smanjenje</t>
  </si>
  <si>
    <t>T103022</t>
  </si>
  <si>
    <t>Klasa: 400-01/23-01/5</t>
  </si>
  <si>
    <t xml:space="preserve">1.000,00 </t>
  </si>
  <si>
    <t xml:space="preserve"> 1. REBALANS FINANCIJSKOG PLANA OSNOVNE ŠKOLE SIDE KOŠUTIĆ RADOBOJ 
ZA 2023. GODINU</t>
  </si>
  <si>
    <t xml:space="preserve"> 1. REBALANS FINANCIJSKOG PLANA OSNOVNE ŠKOLE SIDE KOŠUTIĆ RADOBOJ
ZA 2023. GODINU</t>
  </si>
  <si>
    <t xml:space="preserve"> 1. REBALANS FINANCIJSKOG PLANA OSNOVNE ŠKOLE SIDE KOŠUTIĆ RADOBOJ ZA 2023. GODINU
</t>
  </si>
  <si>
    <t>Radoboj, 6. listopada 2023.</t>
  </si>
  <si>
    <t xml:space="preserve">Urbroj: 2140-78-23-02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</si>
</sst>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20" fillId="0" borderId="0" xfId="0" applyFont="1"/>
    <xf numFmtId="0" fontId="10" fillId="2" borderId="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1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0" borderId="0" xfId="0" applyFont="1"/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16" fontId="10" fillId="2" borderId="3" xfId="0" quotePrefix="1" applyNumberFormat="1" applyFont="1" applyFill="1" applyBorder="1" applyAlignment="1">
      <alignment horizontal="left" vertical="center"/>
    </xf>
    <xf numFmtId="14" fontId="10" fillId="2" borderId="3" xfId="0" quotePrefix="1" applyNumberFormat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/>
    </xf>
    <xf numFmtId="49" fontId="10" fillId="2" borderId="3" xfId="0" quotePrefix="1" applyNumberFormat="1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3" fillId="0" borderId="0" xfId="0" applyNumberFormat="1" applyFont="1"/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/>
    <xf numFmtId="4" fontId="3" fillId="0" borderId="0" xfId="0" applyNumberFormat="1" applyFont="1" applyAlignment="1">
      <alignment vertical="center" wrapText="1"/>
    </xf>
    <xf numFmtId="4" fontId="17" fillId="0" borderId="5" xfId="0" applyNumberFormat="1" applyFont="1" applyBorder="1" applyAlignment="1">
      <alignment horizontal="right" vertical="center"/>
    </xf>
    <xf numFmtId="4" fontId="6" fillId="4" borderId="3" xfId="0" applyNumberFormat="1" applyFont="1" applyFill="1" applyBorder="1" applyAlignment="1">
      <alignment horizontal="right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18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21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/>
    <xf numFmtId="49" fontId="6" fillId="3" borderId="3" xfId="0" applyNumberFormat="1" applyFont="1" applyFill="1" applyBorder="1" applyAlignment="1">
      <alignment horizontal="right" wrapText="1"/>
    </xf>
    <xf numFmtId="0" fontId="11" fillId="2" borderId="3" xfId="0" quotePrefix="1" applyFont="1" applyFill="1" applyBorder="1" applyAlignment="1">
      <alignment horizontal="left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4" fillId="0" borderId="0" xfId="0" applyFont="1"/>
    <xf numFmtId="0" fontId="25" fillId="4" borderId="3" xfId="0" applyFont="1" applyFill="1" applyBorder="1" applyAlignment="1">
      <alignment horizontal="center" vertical="center" wrapText="1"/>
    </xf>
    <xf numFmtId="4" fontId="25" fillId="4" borderId="3" xfId="0" applyNumberFormat="1" applyFont="1" applyFill="1" applyBorder="1" applyAlignment="1">
      <alignment horizontal="center" vertical="center" wrapText="1"/>
    </xf>
    <xf numFmtId="4" fontId="26" fillId="4" borderId="3" xfId="0" applyNumberFormat="1" applyFont="1" applyFill="1" applyBorder="1" applyAlignment="1">
      <alignment horizontal="center" vertical="center" wrapText="1"/>
    </xf>
    <xf numFmtId="0" fontId="19" fillId="2" borderId="3" xfId="0" quotePrefix="1" applyFont="1" applyFill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left" vertical="center" wrapText="1"/>
    </xf>
    <xf numFmtId="0" fontId="10" fillId="2" borderId="0" xfId="0" quotePrefix="1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4" fontId="18" fillId="2" borderId="0" xfId="0" applyNumberFormat="1" applyFont="1" applyFill="1" applyAlignment="1">
      <alignment horizontal="right"/>
    </xf>
    <xf numFmtId="4" fontId="0" fillId="0" borderId="3" xfId="0" applyNumberFormat="1" applyBorder="1"/>
    <xf numFmtId="4" fontId="27" fillId="0" borderId="0" xfId="0" applyNumberFormat="1" applyFont="1"/>
    <xf numFmtId="4" fontId="27" fillId="0" borderId="3" xfId="0" applyNumberFormat="1" applyFont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opLeftCell="A8" workbookViewId="0">
      <selection activeCell="A14" sqref="A14:E14"/>
    </sheetView>
  </sheetViews>
  <sheetFormatPr defaultRowHeight="15" x14ac:dyDescent="0.25"/>
  <cols>
    <col min="5" max="5" width="15.140625" customWidth="1"/>
    <col min="6" max="6" width="28.7109375" style="72" customWidth="1"/>
    <col min="7" max="7" width="19.5703125" style="72" customWidth="1"/>
    <col min="8" max="8" width="15.85546875" style="72" customWidth="1"/>
  </cols>
  <sheetData>
    <row r="1" spans="1:8" ht="42" customHeight="1" x14ac:dyDescent="0.25">
      <c r="A1" s="101" t="s">
        <v>131</v>
      </c>
      <c r="B1" s="101"/>
      <c r="C1" s="101"/>
      <c r="D1" s="101"/>
      <c r="E1" s="101"/>
      <c r="F1" s="101"/>
      <c r="G1" s="101"/>
      <c r="H1" s="101"/>
    </row>
    <row r="2" spans="1:8" ht="18" customHeight="1" x14ac:dyDescent="0.25">
      <c r="A2" s="3"/>
      <c r="B2" s="3"/>
      <c r="C2" s="3"/>
      <c r="D2" s="3"/>
      <c r="E2" s="3"/>
      <c r="F2" s="62"/>
      <c r="G2" s="62"/>
      <c r="H2" s="62"/>
    </row>
    <row r="3" spans="1:8" ht="15.75" x14ac:dyDescent="0.25">
      <c r="A3" s="101" t="s">
        <v>30</v>
      </c>
      <c r="B3" s="101"/>
      <c r="C3" s="101"/>
      <c r="D3" s="101"/>
      <c r="E3" s="101"/>
      <c r="F3" s="101"/>
      <c r="G3" s="118"/>
      <c r="H3" s="118"/>
    </row>
    <row r="4" spans="1:8" ht="18" x14ac:dyDescent="0.25">
      <c r="A4" s="3"/>
      <c r="B4" s="3"/>
      <c r="C4" s="3"/>
      <c r="D4" s="3"/>
      <c r="E4" s="3"/>
      <c r="F4" s="62"/>
      <c r="G4" s="73"/>
      <c r="H4" s="73"/>
    </row>
    <row r="5" spans="1:8" ht="18" customHeight="1" x14ac:dyDescent="0.25">
      <c r="A5" s="101" t="s">
        <v>38</v>
      </c>
      <c r="B5" s="102"/>
      <c r="C5" s="102"/>
      <c r="D5" s="102"/>
      <c r="E5" s="102"/>
      <c r="F5" s="102"/>
      <c r="G5" s="102"/>
      <c r="H5" s="102"/>
    </row>
    <row r="6" spans="1:8" ht="18" x14ac:dyDescent="0.25">
      <c r="A6" s="1"/>
      <c r="B6" s="2"/>
      <c r="C6" s="2"/>
      <c r="D6" s="2"/>
      <c r="E6" s="5"/>
      <c r="F6" s="63"/>
      <c r="G6" s="63"/>
      <c r="H6" s="74"/>
    </row>
    <row r="7" spans="1:8" ht="36" customHeight="1" x14ac:dyDescent="0.25">
      <c r="A7" s="25"/>
      <c r="B7" s="26"/>
      <c r="C7" s="26"/>
      <c r="D7" s="27"/>
      <c r="E7" s="28"/>
      <c r="F7" s="64" t="s">
        <v>42</v>
      </c>
      <c r="G7" s="64" t="s">
        <v>108</v>
      </c>
      <c r="H7" s="85" t="s">
        <v>107</v>
      </c>
    </row>
    <row r="8" spans="1:8" x14ac:dyDescent="0.25">
      <c r="A8" s="119" t="s">
        <v>0</v>
      </c>
      <c r="B8" s="115"/>
      <c r="C8" s="115"/>
      <c r="D8" s="115"/>
      <c r="E8" s="120"/>
      <c r="F8" s="65">
        <v>930221.68</v>
      </c>
      <c r="G8" s="65">
        <v>1065752</v>
      </c>
      <c r="H8" s="65">
        <f>G8-F8</f>
        <v>135530.31999999995</v>
      </c>
    </row>
    <row r="9" spans="1:8" x14ac:dyDescent="0.25">
      <c r="A9" s="111" t="s">
        <v>1</v>
      </c>
      <c r="B9" s="104"/>
      <c r="C9" s="104"/>
      <c r="D9" s="104"/>
      <c r="E9" s="117"/>
      <c r="F9" s="66">
        <v>930221.68</v>
      </c>
      <c r="G9" s="66">
        <v>1065752</v>
      </c>
      <c r="H9" s="65">
        <f t="shared" ref="H9:H14" si="0">G9-F9</f>
        <v>135530.31999999995</v>
      </c>
    </row>
    <row r="10" spans="1:8" x14ac:dyDescent="0.25">
      <c r="A10" s="116" t="s">
        <v>2</v>
      </c>
      <c r="B10" s="117"/>
      <c r="C10" s="117"/>
      <c r="D10" s="117"/>
      <c r="E10" s="117"/>
      <c r="F10" s="66">
        <v>0</v>
      </c>
      <c r="G10" s="66">
        <v>0</v>
      </c>
      <c r="H10" s="65">
        <f t="shared" si="0"/>
        <v>0</v>
      </c>
    </row>
    <row r="11" spans="1:8" x14ac:dyDescent="0.25">
      <c r="A11" s="29" t="s">
        <v>3</v>
      </c>
      <c r="B11" s="30"/>
      <c r="C11" s="30"/>
      <c r="D11" s="30"/>
      <c r="E11" s="30"/>
      <c r="F11" s="65">
        <v>931221.68</v>
      </c>
      <c r="G11" s="65">
        <v>1075662</v>
      </c>
      <c r="H11" s="65">
        <f t="shared" si="0"/>
        <v>144440.31999999995</v>
      </c>
    </row>
    <row r="12" spans="1:8" x14ac:dyDescent="0.25">
      <c r="A12" s="103" t="s">
        <v>4</v>
      </c>
      <c r="B12" s="104"/>
      <c r="C12" s="104"/>
      <c r="D12" s="104"/>
      <c r="E12" s="104"/>
      <c r="F12" s="66">
        <v>926071.68</v>
      </c>
      <c r="G12" s="66">
        <v>1059732</v>
      </c>
      <c r="H12" s="65">
        <f t="shared" si="0"/>
        <v>133660.31999999995</v>
      </c>
    </row>
    <row r="13" spans="1:8" x14ac:dyDescent="0.25">
      <c r="A13" s="116" t="s">
        <v>5</v>
      </c>
      <c r="B13" s="117"/>
      <c r="C13" s="117"/>
      <c r="D13" s="117"/>
      <c r="E13" s="117"/>
      <c r="F13" s="66">
        <v>5150</v>
      </c>
      <c r="G13" s="66">
        <v>15930</v>
      </c>
      <c r="H13" s="65">
        <f t="shared" si="0"/>
        <v>10780</v>
      </c>
    </row>
    <row r="14" spans="1:8" x14ac:dyDescent="0.25">
      <c r="A14" s="114" t="s">
        <v>99</v>
      </c>
      <c r="B14" s="115"/>
      <c r="C14" s="115"/>
      <c r="D14" s="115"/>
      <c r="E14" s="115"/>
      <c r="F14" s="83" t="s">
        <v>129</v>
      </c>
      <c r="G14" s="67">
        <v>9910</v>
      </c>
      <c r="H14" s="65">
        <f t="shared" si="0"/>
        <v>8910</v>
      </c>
    </row>
    <row r="15" spans="1:8" ht="18" x14ac:dyDescent="0.25">
      <c r="A15" s="3"/>
      <c r="B15" s="6"/>
      <c r="C15" s="6"/>
      <c r="D15" s="6"/>
      <c r="E15" s="6"/>
      <c r="F15" s="68"/>
      <c r="G15" s="68"/>
      <c r="H15" s="68"/>
    </row>
    <row r="16" spans="1:8" ht="18" customHeight="1" x14ac:dyDescent="0.25">
      <c r="A16" s="101" t="s">
        <v>39</v>
      </c>
      <c r="B16" s="102"/>
      <c r="C16" s="102"/>
      <c r="D16" s="102"/>
      <c r="E16" s="102"/>
      <c r="F16" s="102"/>
      <c r="G16" s="102"/>
      <c r="H16" s="102"/>
    </row>
    <row r="17" spans="1:10" ht="18" x14ac:dyDescent="0.25">
      <c r="A17" s="3"/>
      <c r="B17" s="6"/>
      <c r="C17" s="6"/>
      <c r="D17" s="6"/>
      <c r="E17" s="6"/>
      <c r="F17" s="68"/>
      <c r="G17" s="68"/>
      <c r="H17" s="68"/>
    </row>
    <row r="18" spans="1:10" ht="33.75" x14ac:dyDescent="0.25">
      <c r="A18" s="25"/>
      <c r="B18" s="26"/>
      <c r="C18" s="26"/>
      <c r="D18" s="27"/>
      <c r="E18" s="28"/>
      <c r="F18" s="64" t="s">
        <v>42</v>
      </c>
      <c r="G18" s="64" t="s">
        <v>108</v>
      </c>
      <c r="H18" s="85" t="s">
        <v>109</v>
      </c>
    </row>
    <row r="19" spans="1:10" ht="15.75" customHeight="1" x14ac:dyDescent="0.25">
      <c r="A19" s="111" t="s">
        <v>6</v>
      </c>
      <c r="B19" s="112"/>
      <c r="C19" s="112"/>
      <c r="D19" s="112"/>
      <c r="E19" s="113"/>
      <c r="F19" s="66">
        <v>0</v>
      </c>
      <c r="G19" s="66">
        <v>0</v>
      </c>
      <c r="H19" s="66">
        <v>0</v>
      </c>
    </row>
    <row r="20" spans="1:10" x14ac:dyDescent="0.25">
      <c r="A20" s="111" t="s">
        <v>7</v>
      </c>
      <c r="B20" s="104"/>
      <c r="C20" s="104"/>
      <c r="D20" s="104"/>
      <c r="E20" s="104"/>
      <c r="F20" s="66">
        <v>0</v>
      </c>
      <c r="G20" s="66">
        <v>0</v>
      </c>
      <c r="H20" s="66">
        <v>0</v>
      </c>
    </row>
    <row r="21" spans="1:10" x14ac:dyDescent="0.25">
      <c r="A21" s="114" t="s">
        <v>8</v>
      </c>
      <c r="B21" s="115"/>
      <c r="C21" s="115"/>
      <c r="D21" s="115"/>
      <c r="E21" s="115"/>
      <c r="F21" s="65">
        <v>0</v>
      </c>
      <c r="G21" s="65">
        <v>0</v>
      </c>
      <c r="H21" s="65">
        <v>0</v>
      </c>
    </row>
    <row r="22" spans="1:10" ht="18" x14ac:dyDescent="0.25">
      <c r="A22" s="19"/>
      <c r="B22" s="6"/>
      <c r="C22" s="6"/>
      <c r="D22" s="6"/>
      <c r="E22" s="6"/>
      <c r="F22" s="68"/>
      <c r="G22" s="68"/>
      <c r="H22" s="68"/>
    </row>
    <row r="23" spans="1:10" ht="18" customHeight="1" x14ac:dyDescent="0.25">
      <c r="A23" s="101" t="s">
        <v>47</v>
      </c>
      <c r="B23" s="102"/>
      <c r="C23" s="102"/>
      <c r="D23" s="102"/>
      <c r="E23" s="102"/>
      <c r="F23" s="102"/>
      <c r="G23" s="102"/>
      <c r="H23" s="102"/>
    </row>
    <row r="24" spans="1:10" ht="18" x14ac:dyDescent="0.25">
      <c r="A24" s="19"/>
      <c r="B24" s="6"/>
      <c r="C24" s="6"/>
      <c r="D24" s="6"/>
      <c r="E24" s="6"/>
      <c r="F24" s="68"/>
      <c r="G24" s="68"/>
      <c r="H24" s="68"/>
    </row>
    <row r="25" spans="1:10" ht="33.75" x14ac:dyDescent="0.25">
      <c r="A25" s="25"/>
      <c r="B25" s="26"/>
      <c r="C25" s="26"/>
      <c r="D25" s="27"/>
      <c r="E25" s="28"/>
      <c r="F25" s="64" t="s">
        <v>42</v>
      </c>
      <c r="G25" s="64" t="s">
        <v>108</v>
      </c>
      <c r="H25" s="85" t="s">
        <v>110</v>
      </c>
      <c r="J25" s="87"/>
    </row>
    <row r="26" spans="1:10" ht="27" customHeight="1" x14ac:dyDescent="0.25">
      <c r="A26" s="105" t="s">
        <v>40</v>
      </c>
      <c r="B26" s="106"/>
      <c r="C26" s="106"/>
      <c r="D26" s="106"/>
      <c r="E26" s="107"/>
      <c r="F26" s="69">
        <v>1000</v>
      </c>
      <c r="G26" s="69">
        <v>9910</v>
      </c>
      <c r="H26" s="75">
        <f>G26-F26</f>
        <v>8910</v>
      </c>
    </row>
    <row r="27" spans="1:10" ht="30" customHeight="1" x14ac:dyDescent="0.25">
      <c r="A27" s="108" t="s">
        <v>100</v>
      </c>
      <c r="B27" s="109"/>
      <c r="C27" s="109"/>
      <c r="D27" s="109"/>
      <c r="E27" s="110"/>
      <c r="F27" s="70">
        <v>1000</v>
      </c>
      <c r="G27" s="70">
        <v>9910</v>
      </c>
      <c r="H27" s="75">
        <f>G27-F27</f>
        <v>8910</v>
      </c>
    </row>
    <row r="30" spans="1:10" x14ac:dyDescent="0.25">
      <c r="A30" s="103" t="s">
        <v>9</v>
      </c>
      <c r="B30" s="104"/>
      <c r="C30" s="104"/>
      <c r="D30" s="104"/>
      <c r="E30" s="104"/>
      <c r="F30" s="66">
        <v>1000</v>
      </c>
      <c r="G30" s="66">
        <v>9910</v>
      </c>
      <c r="H30" s="66">
        <f>G30-F30</f>
        <v>8910</v>
      </c>
    </row>
    <row r="31" spans="1:10" ht="11.25" customHeight="1" x14ac:dyDescent="0.25">
      <c r="A31" s="15"/>
      <c r="B31" s="16"/>
      <c r="C31" s="16"/>
      <c r="D31" s="16"/>
      <c r="E31" s="16"/>
      <c r="F31" s="71"/>
      <c r="G31" s="71"/>
      <c r="H31" s="71"/>
    </row>
    <row r="32" spans="1:10" ht="52.5" customHeight="1" x14ac:dyDescent="0.25">
      <c r="A32" s="99"/>
      <c r="B32" s="100"/>
      <c r="C32" s="100"/>
      <c r="D32" s="100"/>
      <c r="E32" s="100"/>
      <c r="F32" s="100"/>
      <c r="G32" s="100"/>
      <c r="H32" s="100"/>
    </row>
    <row r="33" spans="1:8" ht="8.25" customHeight="1" x14ac:dyDescent="0.25"/>
    <row r="34" spans="1:8" x14ac:dyDescent="0.25">
      <c r="A34" s="99"/>
      <c r="B34" s="100"/>
      <c r="C34" s="100"/>
      <c r="D34" s="100"/>
      <c r="E34" s="100"/>
      <c r="F34" s="100"/>
      <c r="G34" s="100"/>
      <c r="H34" s="100"/>
    </row>
    <row r="35" spans="1:8" ht="8.25" customHeight="1" x14ac:dyDescent="0.25"/>
    <row r="36" spans="1:8" ht="42.75" customHeight="1" x14ac:dyDescent="0.25">
      <c r="A36" s="99" t="s">
        <v>41</v>
      </c>
      <c r="B36" s="100"/>
      <c r="C36" s="100"/>
      <c r="D36" s="100"/>
      <c r="E36" s="100"/>
      <c r="F36" s="100"/>
      <c r="G36" s="100"/>
      <c r="H36" s="100"/>
    </row>
  </sheetData>
  <mergeCells count="20">
    <mergeCell ref="A12:E12"/>
    <mergeCell ref="A5:H5"/>
    <mergeCell ref="A16:H16"/>
    <mergeCell ref="A1:H1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2"/>
  <sheetViews>
    <sheetView topLeftCell="A41" workbookViewId="0">
      <selection activeCell="I32" sqref="I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0.7109375" bestFit="1" customWidth="1"/>
    <col min="4" max="4" width="34.85546875" customWidth="1"/>
    <col min="5" max="6" width="15.7109375" style="72" customWidth="1"/>
    <col min="7" max="7" width="15.5703125" style="72" customWidth="1"/>
  </cols>
  <sheetData>
    <row r="1" spans="1:7" ht="42" customHeight="1" x14ac:dyDescent="0.25">
      <c r="A1" s="101" t="s">
        <v>130</v>
      </c>
      <c r="B1" s="101"/>
      <c r="C1" s="101"/>
      <c r="D1" s="101"/>
      <c r="E1" s="101"/>
      <c r="F1" s="101"/>
      <c r="G1" s="101"/>
    </row>
    <row r="2" spans="1:7" ht="10.5" customHeight="1" x14ac:dyDescent="0.25">
      <c r="A2" s="3"/>
      <c r="B2" s="3"/>
      <c r="C2" s="3"/>
      <c r="D2" s="3"/>
      <c r="E2" s="62"/>
      <c r="F2" s="62"/>
      <c r="G2" s="62"/>
    </row>
    <row r="3" spans="1:7" ht="15.75" x14ac:dyDescent="0.25">
      <c r="A3" s="101" t="s">
        <v>30</v>
      </c>
      <c r="B3" s="101"/>
      <c r="C3" s="101"/>
      <c r="D3" s="101"/>
      <c r="E3" s="101"/>
      <c r="F3" s="118"/>
      <c r="G3" s="118"/>
    </row>
    <row r="4" spans="1:7" ht="9.75" customHeight="1" x14ac:dyDescent="0.25">
      <c r="A4" s="3"/>
      <c r="B4" s="3"/>
      <c r="C4" s="3"/>
      <c r="D4" s="3"/>
      <c r="E4" s="62"/>
      <c r="F4" s="73"/>
      <c r="G4" s="73"/>
    </row>
    <row r="5" spans="1:7" ht="18" customHeight="1" x14ac:dyDescent="0.25">
      <c r="A5" s="101" t="s">
        <v>12</v>
      </c>
      <c r="B5" s="102"/>
      <c r="C5" s="102"/>
      <c r="D5" s="102"/>
      <c r="E5" s="102"/>
      <c r="F5" s="102"/>
      <c r="G5" s="102"/>
    </row>
    <row r="6" spans="1:7" ht="10.5" customHeight="1" x14ac:dyDescent="0.25">
      <c r="A6" s="3"/>
      <c r="B6" s="3"/>
      <c r="C6" s="3"/>
      <c r="D6" s="3"/>
      <c r="E6" s="62"/>
      <c r="F6" s="73"/>
      <c r="G6" s="73"/>
    </row>
    <row r="7" spans="1:7" ht="15.75" x14ac:dyDescent="0.25">
      <c r="A7" s="101" t="s">
        <v>1</v>
      </c>
      <c r="B7" s="121"/>
      <c r="C7" s="121"/>
      <c r="D7" s="121"/>
      <c r="E7" s="121"/>
      <c r="F7" s="121"/>
      <c r="G7" s="121"/>
    </row>
    <row r="8" spans="1:7" ht="18" x14ac:dyDescent="0.25">
      <c r="A8" s="3"/>
      <c r="B8" s="3"/>
      <c r="C8" s="3"/>
      <c r="D8" s="3"/>
      <c r="E8" s="62"/>
      <c r="F8" s="73"/>
      <c r="G8" s="73"/>
    </row>
    <row r="9" spans="1:7" ht="33.75" customHeight="1" x14ac:dyDescent="0.25">
      <c r="A9" s="18" t="s">
        <v>13</v>
      </c>
      <c r="B9" s="17" t="s">
        <v>14</v>
      </c>
      <c r="C9" s="17" t="s">
        <v>15</v>
      </c>
      <c r="D9" s="17" t="s">
        <v>11</v>
      </c>
      <c r="E9" s="76" t="s">
        <v>42</v>
      </c>
      <c r="F9" s="76" t="s">
        <v>108</v>
      </c>
      <c r="G9" s="89" t="s">
        <v>116</v>
      </c>
    </row>
    <row r="10" spans="1:7" ht="15.75" customHeight="1" x14ac:dyDescent="0.25">
      <c r="A10" s="7">
        <v>6</v>
      </c>
      <c r="B10" s="7"/>
      <c r="C10" s="7"/>
      <c r="D10" s="7" t="s">
        <v>16</v>
      </c>
      <c r="E10" s="80">
        <f>SUM(E11+E14+E16+E18+E21)</f>
        <v>930221.68</v>
      </c>
      <c r="F10" s="80">
        <f>SUM(F11+F14+F16+F18+F21)</f>
        <v>1065752</v>
      </c>
      <c r="G10" s="80">
        <f>F10-E10</f>
        <v>135530.31999999995</v>
      </c>
    </row>
    <row r="11" spans="1:7" s="46" customFormat="1" ht="25.5" x14ac:dyDescent="0.25">
      <c r="A11" s="7"/>
      <c r="B11" s="7">
        <v>63</v>
      </c>
      <c r="C11" s="7"/>
      <c r="D11" s="7" t="s">
        <v>43</v>
      </c>
      <c r="E11" s="80">
        <f>SUM(E12+E13)</f>
        <v>846140</v>
      </c>
      <c r="F11" s="80">
        <f>SUM(F12+F13)</f>
        <v>971720</v>
      </c>
      <c r="G11" s="80">
        <f t="shared" ref="G11:G27" si="0">F11-E11</f>
        <v>125580</v>
      </c>
    </row>
    <row r="12" spans="1:7" s="37" customFormat="1" x14ac:dyDescent="0.25">
      <c r="A12" s="9"/>
      <c r="B12" s="9"/>
      <c r="C12" s="61" t="s">
        <v>82</v>
      </c>
      <c r="D12" s="9" t="s">
        <v>54</v>
      </c>
      <c r="E12" s="78">
        <v>841400</v>
      </c>
      <c r="F12" s="78">
        <v>967180</v>
      </c>
      <c r="G12" s="80">
        <f t="shared" si="0"/>
        <v>125780</v>
      </c>
    </row>
    <row r="13" spans="1:7" s="37" customFormat="1" x14ac:dyDescent="0.25">
      <c r="A13" s="9"/>
      <c r="B13" s="9"/>
      <c r="C13" s="58" t="s">
        <v>81</v>
      </c>
      <c r="D13" s="9" t="s">
        <v>111</v>
      </c>
      <c r="E13" s="78">
        <v>4740</v>
      </c>
      <c r="F13" s="78">
        <v>4540</v>
      </c>
      <c r="G13" s="80">
        <f t="shared" si="0"/>
        <v>-200</v>
      </c>
    </row>
    <row r="14" spans="1:7" s="46" customFormat="1" x14ac:dyDescent="0.25">
      <c r="A14" s="22"/>
      <c r="B14" s="22">
        <v>64</v>
      </c>
      <c r="C14" s="60"/>
      <c r="D14" s="22" t="s">
        <v>49</v>
      </c>
      <c r="E14" s="80">
        <v>10</v>
      </c>
      <c r="F14" s="80">
        <v>10</v>
      </c>
      <c r="G14" s="80">
        <f t="shared" si="0"/>
        <v>0</v>
      </c>
    </row>
    <row r="15" spans="1:7" s="37" customFormat="1" ht="15" customHeight="1" x14ac:dyDescent="0.25">
      <c r="A15" s="9"/>
      <c r="B15" s="9"/>
      <c r="C15" s="61" t="s">
        <v>83</v>
      </c>
      <c r="D15" s="9" t="s">
        <v>45</v>
      </c>
      <c r="E15" s="78">
        <v>10</v>
      </c>
      <c r="F15" s="78">
        <v>10</v>
      </c>
      <c r="G15" s="80">
        <f t="shared" si="0"/>
        <v>0</v>
      </c>
    </row>
    <row r="16" spans="1:7" s="46" customFormat="1" x14ac:dyDescent="0.25">
      <c r="A16" s="22"/>
      <c r="B16" s="22">
        <v>65</v>
      </c>
      <c r="C16" s="60"/>
      <c r="D16" s="84" t="s">
        <v>51</v>
      </c>
      <c r="E16" s="80">
        <v>34490</v>
      </c>
      <c r="F16" s="80">
        <v>10160</v>
      </c>
      <c r="G16" s="80">
        <f t="shared" si="0"/>
        <v>-24330</v>
      </c>
    </row>
    <row r="17" spans="1:7" s="37" customFormat="1" ht="15" customHeight="1" x14ac:dyDescent="0.25">
      <c r="A17" s="9"/>
      <c r="B17" s="9"/>
      <c r="C17" s="59" t="s">
        <v>83</v>
      </c>
      <c r="D17" s="13" t="s">
        <v>45</v>
      </c>
      <c r="E17" s="78">
        <v>34490</v>
      </c>
      <c r="F17" s="78">
        <v>10160</v>
      </c>
      <c r="G17" s="80">
        <f t="shared" si="0"/>
        <v>-24330</v>
      </c>
    </row>
    <row r="18" spans="1:7" s="46" customFormat="1" ht="25.5" x14ac:dyDescent="0.25">
      <c r="A18" s="22"/>
      <c r="B18" s="22">
        <v>66</v>
      </c>
      <c r="C18" s="60"/>
      <c r="D18" s="84" t="s">
        <v>52</v>
      </c>
      <c r="E18" s="80">
        <v>4300</v>
      </c>
      <c r="F18" s="80">
        <f>F19+F20</f>
        <v>9730</v>
      </c>
      <c r="G18" s="80">
        <f t="shared" si="0"/>
        <v>5430</v>
      </c>
    </row>
    <row r="19" spans="1:7" s="37" customFormat="1" x14ac:dyDescent="0.25">
      <c r="A19" s="9"/>
      <c r="B19" s="9"/>
      <c r="C19" s="9" t="s">
        <v>112</v>
      </c>
      <c r="D19" s="13" t="s">
        <v>113</v>
      </c>
      <c r="E19" s="78">
        <v>0</v>
      </c>
      <c r="F19" s="78">
        <v>4130</v>
      </c>
      <c r="G19" s="80">
        <f t="shared" si="0"/>
        <v>4130</v>
      </c>
    </row>
    <row r="20" spans="1:7" s="37" customFormat="1" x14ac:dyDescent="0.25">
      <c r="A20" s="9"/>
      <c r="B20" s="9"/>
      <c r="C20" s="9" t="s">
        <v>84</v>
      </c>
      <c r="D20" s="13" t="s">
        <v>37</v>
      </c>
      <c r="E20" s="78">
        <v>4300</v>
      </c>
      <c r="F20" s="78">
        <v>5600</v>
      </c>
      <c r="G20" s="80">
        <f t="shared" si="0"/>
        <v>1300</v>
      </c>
    </row>
    <row r="21" spans="1:7" s="46" customFormat="1" ht="25.5" x14ac:dyDescent="0.25">
      <c r="A21" s="22"/>
      <c r="B21" s="22">
        <v>67</v>
      </c>
      <c r="C21" s="60"/>
      <c r="D21" s="7" t="s">
        <v>44</v>
      </c>
      <c r="E21" s="80">
        <f>SUM(E22+E23)</f>
        <v>45281.68</v>
      </c>
      <c r="F21" s="80">
        <f>SUM(F22+F23)</f>
        <v>74132</v>
      </c>
      <c r="G21" s="80">
        <f t="shared" si="0"/>
        <v>28850.32</v>
      </c>
    </row>
    <row r="22" spans="1:7" s="37" customFormat="1" x14ac:dyDescent="0.25">
      <c r="A22" s="9"/>
      <c r="B22" s="9"/>
      <c r="C22" s="9" t="s">
        <v>87</v>
      </c>
      <c r="D22" s="14" t="s">
        <v>88</v>
      </c>
      <c r="E22" s="78">
        <v>7560</v>
      </c>
      <c r="F22" s="78">
        <v>38770</v>
      </c>
      <c r="G22" s="80">
        <f t="shared" si="0"/>
        <v>31210</v>
      </c>
    </row>
    <row r="23" spans="1:7" s="37" customFormat="1" x14ac:dyDescent="0.25">
      <c r="A23" s="9"/>
      <c r="B23" s="9"/>
      <c r="C23" s="9" t="s">
        <v>85</v>
      </c>
      <c r="D23" s="14" t="s">
        <v>53</v>
      </c>
      <c r="E23" s="78">
        <v>37721.68</v>
      </c>
      <c r="F23" s="78">
        <v>35362</v>
      </c>
      <c r="G23" s="80">
        <f t="shared" si="0"/>
        <v>-2359.6800000000003</v>
      </c>
    </row>
    <row r="24" spans="1:7" s="46" customFormat="1" x14ac:dyDescent="0.25">
      <c r="A24" s="22">
        <v>9</v>
      </c>
      <c r="B24" s="22"/>
      <c r="C24" s="22"/>
      <c r="D24" s="7" t="s">
        <v>123</v>
      </c>
      <c r="E24" s="80">
        <v>1000</v>
      </c>
      <c r="F24" s="80">
        <v>1000</v>
      </c>
      <c r="G24" s="80">
        <f t="shared" si="0"/>
        <v>0</v>
      </c>
    </row>
    <row r="25" spans="1:7" s="46" customFormat="1" ht="25.5" x14ac:dyDescent="0.25">
      <c r="A25" s="22"/>
      <c r="B25" s="22">
        <v>92</v>
      </c>
      <c r="C25" s="22"/>
      <c r="D25" s="7" t="s">
        <v>119</v>
      </c>
      <c r="E25" s="98">
        <f>E26+E27</f>
        <v>1000</v>
      </c>
      <c r="F25" s="97">
        <f>F26+F27</f>
        <v>9910</v>
      </c>
      <c r="G25" s="80">
        <f t="shared" si="0"/>
        <v>8910</v>
      </c>
    </row>
    <row r="26" spans="1:7" s="37" customFormat="1" x14ac:dyDescent="0.25">
      <c r="A26" s="9"/>
      <c r="B26" s="9"/>
      <c r="C26" s="9" t="s">
        <v>84</v>
      </c>
      <c r="D26" s="14" t="s">
        <v>37</v>
      </c>
      <c r="E26" s="78">
        <v>1000</v>
      </c>
      <c r="F26" s="78">
        <v>8220</v>
      </c>
      <c r="G26" s="80">
        <f t="shared" si="0"/>
        <v>7220</v>
      </c>
    </row>
    <row r="27" spans="1:7" s="37" customFormat="1" x14ac:dyDescent="0.25">
      <c r="A27" s="9"/>
      <c r="B27" s="9"/>
      <c r="C27" s="9" t="s">
        <v>83</v>
      </c>
      <c r="D27" s="14" t="s">
        <v>50</v>
      </c>
      <c r="E27" s="78">
        <v>0</v>
      </c>
      <c r="F27" s="78">
        <v>1690</v>
      </c>
      <c r="G27" s="80">
        <f t="shared" si="0"/>
        <v>1690</v>
      </c>
    </row>
    <row r="28" spans="1:7" s="37" customFormat="1" ht="7.5" customHeight="1" x14ac:dyDescent="0.25">
      <c r="A28" s="93"/>
      <c r="B28" s="93"/>
      <c r="C28" s="93"/>
      <c r="D28" s="94"/>
      <c r="E28" s="95"/>
      <c r="F28" s="95"/>
      <c r="G28" s="95"/>
    </row>
    <row r="29" spans="1:7" s="37" customFormat="1" ht="2.25" customHeight="1" x14ac:dyDescent="0.25">
      <c r="A29" s="93"/>
      <c r="B29" s="93"/>
      <c r="C29" s="93"/>
      <c r="D29" s="94"/>
      <c r="E29" s="95"/>
      <c r="F29" s="95"/>
      <c r="G29" s="95"/>
    </row>
    <row r="30" spans="1:7" ht="15.75" x14ac:dyDescent="0.25">
      <c r="A30" s="101" t="s">
        <v>18</v>
      </c>
      <c r="B30" s="121"/>
      <c r="C30" s="121"/>
      <c r="D30" s="121"/>
      <c r="E30" s="121"/>
      <c r="F30" s="121"/>
      <c r="G30" s="121"/>
    </row>
    <row r="31" spans="1:7" ht="18" x14ac:dyDescent="0.25">
      <c r="A31" s="3"/>
      <c r="B31" s="3"/>
      <c r="C31" s="3"/>
      <c r="D31" s="3"/>
      <c r="E31" s="62"/>
      <c r="F31" s="73"/>
      <c r="G31" s="73"/>
    </row>
    <row r="32" spans="1:7" ht="33.75" x14ac:dyDescent="0.25">
      <c r="A32" s="18" t="s">
        <v>13</v>
      </c>
      <c r="B32" s="17" t="s">
        <v>14</v>
      </c>
      <c r="C32" s="17" t="s">
        <v>15</v>
      </c>
      <c r="D32" s="17" t="s">
        <v>19</v>
      </c>
      <c r="E32" s="76" t="s">
        <v>42</v>
      </c>
      <c r="F32" s="76" t="s">
        <v>108</v>
      </c>
      <c r="G32" s="89" t="s">
        <v>109</v>
      </c>
    </row>
    <row r="33" spans="1:7" ht="15.75" customHeight="1" x14ac:dyDescent="0.25">
      <c r="A33" s="7">
        <v>3</v>
      </c>
      <c r="B33" s="7"/>
      <c r="C33" s="7"/>
      <c r="D33" s="7" t="s">
        <v>20</v>
      </c>
      <c r="E33" s="80">
        <f>SUM(E34+E38+E46+E49)</f>
        <v>926071.67999999993</v>
      </c>
      <c r="F33" s="80">
        <f>SUM(F34+F38+F46+F49+F51)</f>
        <v>1059732</v>
      </c>
      <c r="G33" s="80">
        <f>F33-E33</f>
        <v>133660.32000000007</v>
      </c>
    </row>
    <row r="34" spans="1:7" s="46" customFormat="1" ht="15.75" customHeight="1" x14ac:dyDescent="0.25">
      <c r="A34" s="7"/>
      <c r="B34" s="7">
        <v>31</v>
      </c>
      <c r="C34" s="7"/>
      <c r="D34" s="7" t="s">
        <v>21</v>
      </c>
      <c r="E34" s="80">
        <f>SUM(E35+E36+E37)</f>
        <v>797620</v>
      </c>
      <c r="F34" s="80">
        <f>SUM(F35+F36+F37)</f>
        <v>886940</v>
      </c>
      <c r="G34" s="80">
        <f t="shared" ref="G34:G60" si="1">F34-E34</f>
        <v>89320</v>
      </c>
    </row>
    <row r="35" spans="1:7" s="37" customFormat="1" x14ac:dyDescent="0.25">
      <c r="A35" s="9"/>
      <c r="B35" s="9"/>
      <c r="C35" s="9" t="s">
        <v>87</v>
      </c>
      <c r="D35" s="9" t="s">
        <v>89</v>
      </c>
      <c r="E35" s="78">
        <v>2510</v>
      </c>
      <c r="F35" s="78">
        <v>2820</v>
      </c>
      <c r="G35" s="80">
        <f t="shared" si="1"/>
        <v>310</v>
      </c>
    </row>
    <row r="36" spans="1:7" s="37" customFormat="1" x14ac:dyDescent="0.25">
      <c r="A36" s="9"/>
      <c r="B36" s="9"/>
      <c r="C36" s="9" t="s">
        <v>82</v>
      </c>
      <c r="D36" s="9" t="s">
        <v>54</v>
      </c>
      <c r="E36" s="78">
        <v>792600</v>
      </c>
      <c r="F36" s="78">
        <v>881300</v>
      </c>
      <c r="G36" s="80">
        <f t="shared" si="1"/>
        <v>88700</v>
      </c>
    </row>
    <row r="37" spans="1:7" s="37" customFormat="1" x14ac:dyDescent="0.25">
      <c r="A37" s="9"/>
      <c r="B37" s="9"/>
      <c r="C37" s="9" t="s">
        <v>81</v>
      </c>
      <c r="D37" s="9" t="s">
        <v>114</v>
      </c>
      <c r="E37" s="78">
        <v>2510</v>
      </c>
      <c r="F37" s="78">
        <v>2820</v>
      </c>
      <c r="G37" s="80">
        <f t="shared" si="1"/>
        <v>310</v>
      </c>
    </row>
    <row r="38" spans="1:7" s="46" customFormat="1" x14ac:dyDescent="0.25">
      <c r="A38" s="22"/>
      <c r="B38" s="22">
        <v>32</v>
      </c>
      <c r="C38" s="60"/>
      <c r="D38" s="22" t="s">
        <v>33</v>
      </c>
      <c r="E38" s="80">
        <f>SUM(E39:E45)</f>
        <v>118541.68</v>
      </c>
      <c r="F38" s="80">
        <f>SUM(F39:F45)</f>
        <v>164262</v>
      </c>
      <c r="G38" s="80">
        <f t="shared" si="1"/>
        <v>45720.320000000007</v>
      </c>
    </row>
    <row r="39" spans="1:7" s="37" customFormat="1" x14ac:dyDescent="0.25">
      <c r="A39" s="9"/>
      <c r="B39" s="9"/>
      <c r="C39" s="9" t="s">
        <v>87</v>
      </c>
      <c r="D39" s="9" t="s">
        <v>98</v>
      </c>
      <c r="E39" s="78">
        <v>5050</v>
      </c>
      <c r="F39" s="78">
        <v>32520</v>
      </c>
      <c r="G39" s="80">
        <f t="shared" si="1"/>
        <v>27470</v>
      </c>
    </row>
    <row r="40" spans="1:7" s="37" customFormat="1" x14ac:dyDescent="0.25">
      <c r="A40" s="9"/>
      <c r="B40" s="60"/>
      <c r="C40" s="9" t="s">
        <v>85</v>
      </c>
      <c r="D40" s="9" t="s">
        <v>53</v>
      </c>
      <c r="E40" s="78">
        <v>37011.68</v>
      </c>
      <c r="F40" s="78">
        <v>35082</v>
      </c>
      <c r="G40" s="80">
        <f t="shared" si="1"/>
        <v>-1929.6800000000003</v>
      </c>
    </row>
    <row r="41" spans="1:7" s="37" customFormat="1" x14ac:dyDescent="0.25">
      <c r="A41" s="9"/>
      <c r="B41" s="60"/>
      <c r="C41" s="9" t="s">
        <v>112</v>
      </c>
      <c r="D41" s="9" t="s">
        <v>113</v>
      </c>
      <c r="E41" s="78">
        <v>0</v>
      </c>
      <c r="F41" s="78">
        <v>80</v>
      </c>
      <c r="G41" s="80">
        <f t="shared" si="1"/>
        <v>80</v>
      </c>
    </row>
    <row r="42" spans="1:7" s="37" customFormat="1" x14ac:dyDescent="0.25">
      <c r="A42" s="9"/>
      <c r="B42" s="60"/>
      <c r="C42" s="9" t="s">
        <v>84</v>
      </c>
      <c r="D42" s="9" t="s">
        <v>37</v>
      </c>
      <c r="E42" s="78">
        <v>2750</v>
      </c>
      <c r="F42" s="78">
        <v>8570</v>
      </c>
      <c r="G42" s="80">
        <f t="shared" si="1"/>
        <v>5820</v>
      </c>
    </row>
    <row r="43" spans="1:7" s="37" customFormat="1" x14ac:dyDescent="0.25">
      <c r="A43" s="9"/>
      <c r="B43" s="60"/>
      <c r="C43" s="9" t="s">
        <v>83</v>
      </c>
      <c r="D43" s="9" t="s">
        <v>50</v>
      </c>
      <c r="E43" s="78">
        <v>33500</v>
      </c>
      <c r="F43" s="78">
        <v>10860</v>
      </c>
      <c r="G43" s="80">
        <f t="shared" si="1"/>
        <v>-22640</v>
      </c>
    </row>
    <row r="44" spans="1:7" s="37" customFormat="1" x14ac:dyDescent="0.25">
      <c r="A44" s="9"/>
      <c r="B44" s="60"/>
      <c r="C44" s="9" t="s">
        <v>82</v>
      </c>
      <c r="D44" s="9" t="s">
        <v>54</v>
      </c>
      <c r="E44" s="78">
        <v>38000</v>
      </c>
      <c r="F44" s="78">
        <v>75430</v>
      </c>
      <c r="G44" s="80">
        <f t="shared" si="1"/>
        <v>37430</v>
      </c>
    </row>
    <row r="45" spans="1:7" s="37" customFormat="1" ht="15" customHeight="1" x14ac:dyDescent="0.25">
      <c r="A45" s="9"/>
      <c r="B45" s="60"/>
      <c r="C45" s="9" t="s">
        <v>81</v>
      </c>
      <c r="D45" s="9" t="s">
        <v>114</v>
      </c>
      <c r="E45" s="78">
        <v>2230</v>
      </c>
      <c r="F45" s="78">
        <v>1720</v>
      </c>
      <c r="G45" s="80">
        <f t="shared" si="1"/>
        <v>-510</v>
      </c>
    </row>
    <row r="46" spans="1:7" s="46" customFormat="1" x14ac:dyDescent="0.25">
      <c r="A46" s="22"/>
      <c r="B46" s="22">
        <v>34</v>
      </c>
      <c r="C46" s="60"/>
      <c r="D46" s="22" t="s">
        <v>55</v>
      </c>
      <c r="E46" s="80">
        <v>710</v>
      </c>
      <c r="F46" s="80">
        <v>580</v>
      </c>
      <c r="G46" s="80">
        <f t="shared" si="1"/>
        <v>-130</v>
      </c>
    </row>
    <row r="47" spans="1:7" s="37" customFormat="1" x14ac:dyDescent="0.25">
      <c r="A47" s="9"/>
      <c r="B47" s="9"/>
      <c r="C47" s="9" t="s">
        <v>87</v>
      </c>
      <c r="D47" s="9" t="s">
        <v>120</v>
      </c>
      <c r="E47" s="78">
        <v>0</v>
      </c>
      <c r="F47" s="78">
        <v>300</v>
      </c>
      <c r="G47" s="80">
        <f t="shared" si="1"/>
        <v>300</v>
      </c>
    </row>
    <row r="48" spans="1:7" s="37" customFormat="1" x14ac:dyDescent="0.25">
      <c r="A48" s="9"/>
      <c r="B48" s="60"/>
      <c r="C48" s="9" t="s">
        <v>85</v>
      </c>
      <c r="D48" s="9" t="s">
        <v>53</v>
      </c>
      <c r="E48" s="78">
        <v>710</v>
      </c>
      <c r="F48" s="78">
        <v>280</v>
      </c>
      <c r="G48" s="80">
        <f t="shared" si="1"/>
        <v>-430</v>
      </c>
    </row>
    <row r="49" spans="1:7" s="46" customFormat="1" ht="25.5" x14ac:dyDescent="0.25">
      <c r="A49" s="22"/>
      <c r="B49" s="22">
        <v>37</v>
      </c>
      <c r="C49" s="60"/>
      <c r="D49" s="84" t="s">
        <v>121</v>
      </c>
      <c r="E49" s="80">
        <v>9200</v>
      </c>
      <c r="F49" s="80">
        <v>7500</v>
      </c>
      <c r="G49" s="80">
        <f t="shared" si="1"/>
        <v>-1700</v>
      </c>
    </row>
    <row r="50" spans="1:7" s="37" customFormat="1" x14ac:dyDescent="0.25">
      <c r="A50" s="9"/>
      <c r="B50" s="60"/>
      <c r="C50" s="9" t="s">
        <v>82</v>
      </c>
      <c r="D50" s="13" t="s">
        <v>54</v>
      </c>
      <c r="E50" s="78">
        <v>9200</v>
      </c>
      <c r="F50" s="78">
        <v>7500</v>
      </c>
      <c r="G50" s="80">
        <f t="shared" si="1"/>
        <v>-1700</v>
      </c>
    </row>
    <row r="51" spans="1:7" s="52" customFormat="1" x14ac:dyDescent="0.25">
      <c r="A51" s="60"/>
      <c r="B51" s="60">
        <v>38</v>
      </c>
      <c r="C51" s="60"/>
      <c r="D51" s="91" t="s">
        <v>115</v>
      </c>
      <c r="E51" s="80">
        <v>0</v>
      </c>
      <c r="F51" s="80">
        <v>450</v>
      </c>
      <c r="G51" s="80">
        <f t="shared" si="1"/>
        <v>450</v>
      </c>
    </row>
    <row r="52" spans="1:7" s="37" customFormat="1" x14ac:dyDescent="0.25">
      <c r="A52" s="9"/>
      <c r="B52" s="60"/>
      <c r="C52" s="9" t="s">
        <v>82</v>
      </c>
      <c r="D52" s="13" t="s">
        <v>54</v>
      </c>
      <c r="E52" s="78">
        <v>0</v>
      </c>
      <c r="F52" s="78">
        <v>450</v>
      </c>
      <c r="G52" s="80">
        <f t="shared" si="1"/>
        <v>450</v>
      </c>
    </row>
    <row r="53" spans="1:7" s="46" customFormat="1" ht="25.5" x14ac:dyDescent="0.25">
      <c r="A53" s="10">
        <v>4</v>
      </c>
      <c r="B53" s="10"/>
      <c r="C53" s="10"/>
      <c r="D53" s="20" t="s">
        <v>22</v>
      </c>
      <c r="E53" s="80">
        <f>E54+E59</f>
        <v>5150</v>
      </c>
      <c r="F53" s="80">
        <f>F54+F59</f>
        <v>15930</v>
      </c>
      <c r="G53" s="80">
        <f t="shared" si="1"/>
        <v>10780</v>
      </c>
    </row>
    <row r="54" spans="1:7" s="46" customFormat="1" ht="25.5" customHeight="1" x14ac:dyDescent="0.25">
      <c r="A54" s="7"/>
      <c r="B54" s="7">
        <v>42</v>
      </c>
      <c r="C54" s="7"/>
      <c r="D54" s="20" t="s">
        <v>46</v>
      </c>
      <c r="E54" s="80">
        <f>SUM(E55:E58)</f>
        <v>5150</v>
      </c>
      <c r="F54" s="80">
        <f>SUM(F55:F58)</f>
        <v>12800</v>
      </c>
      <c r="G54" s="80">
        <f t="shared" si="1"/>
        <v>7650</v>
      </c>
    </row>
    <row r="55" spans="1:7" s="37" customFormat="1" ht="15" customHeight="1" x14ac:dyDescent="0.25">
      <c r="A55" s="14"/>
      <c r="B55" s="14"/>
      <c r="C55" s="92" t="s">
        <v>112</v>
      </c>
      <c r="D55" s="38" t="s">
        <v>113</v>
      </c>
      <c r="E55" s="78">
        <v>0</v>
      </c>
      <c r="F55" s="78">
        <v>4050</v>
      </c>
      <c r="G55" s="80">
        <f t="shared" si="1"/>
        <v>4050</v>
      </c>
    </row>
    <row r="56" spans="1:7" s="37" customFormat="1" x14ac:dyDescent="0.25">
      <c r="A56" s="14"/>
      <c r="B56" s="14"/>
      <c r="C56" s="14" t="s">
        <v>84</v>
      </c>
      <c r="D56" s="38" t="s">
        <v>37</v>
      </c>
      <c r="E56" s="78">
        <v>2550</v>
      </c>
      <c r="F56" s="78">
        <v>5250</v>
      </c>
      <c r="G56" s="80">
        <f t="shared" si="1"/>
        <v>2700</v>
      </c>
    </row>
    <row r="57" spans="1:7" s="37" customFormat="1" x14ac:dyDescent="0.25">
      <c r="A57" s="14"/>
      <c r="B57" s="14"/>
      <c r="C57" s="14" t="s">
        <v>83</v>
      </c>
      <c r="D57" s="38" t="s">
        <v>50</v>
      </c>
      <c r="E57" s="78">
        <v>1000</v>
      </c>
      <c r="F57" s="78">
        <v>1000</v>
      </c>
      <c r="G57" s="80">
        <f t="shared" si="1"/>
        <v>0</v>
      </c>
    </row>
    <row r="58" spans="1:7" s="37" customFormat="1" x14ac:dyDescent="0.25">
      <c r="A58" s="14"/>
      <c r="B58" s="14"/>
      <c r="C58" s="9" t="s">
        <v>82</v>
      </c>
      <c r="D58" s="9" t="s">
        <v>54</v>
      </c>
      <c r="E58" s="78">
        <v>1600</v>
      </c>
      <c r="F58" s="78">
        <v>2500</v>
      </c>
      <c r="G58" s="80">
        <f t="shared" si="1"/>
        <v>900</v>
      </c>
    </row>
    <row r="59" spans="1:7" s="46" customFormat="1" ht="23.25" customHeight="1" x14ac:dyDescent="0.25">
      <c r="A59" s="7"/>
      <c r="B59" s="7">
        <v>45</v>
      </c>
      <c r="C59" s="22"/>
      <c r="D59" s="84" t="s">
        <v>122</v>
      </c>
      <c r="E59" s="80">
        <v>0</v>
      </c>
      <c r="F59" s="80">
        <v>3130</v>
      </c>
      <c r="G59" s="80">
        <f t="shared" si="1"/>
        <v>3130</v>
      </c>
    </row>
    <row r="60" spans="1:7" s="37" customFormat="1" x14ac:dyDescent="0.25">
      <c r="A60" s="14"/>
      <c r="B60" s="14"/>
      <c r="C60" s="9" t="s">
        <v>87</v>
      </c>
      <c r="D60" s="9" t="s">
        <v>88</v>
      </c>
      <c r="E60" s="78">
        <v>0</v>
      </c>
      <c r="F60" s="78">
        <v>3130</v>
      </c>
      <c r="G60" s="80">
        <f t="shared" si="1"/>
        <v>3130</v>
      </c>
    </row>
    <row r="61" spans="1:7" s="37" customFormat="1" x14ac:dyDescent="0.25">
      <c r="A61" s="14"/>
      <c r="B61" s="14"/>
      <c r="C61" s="9"/>
      <c r="D61" s="9"/>
      <c r="E61" s="78"/>
      <c r="F61" s="78"/>
      <c r="G61" s="78"/>
    </row>
    <row r="62" spans="1:7" x14ac:dyDescent="0.25">
      <c r="A62" s="86"/>
      <c r="B62" s="86"/>
      <c r="C62" s="86"/>
      <c r="D62" s="86"/>
      <c r="E62" s="96"/>
      <c r="F62" s="96"/>
      <c r="G62" s="96"/>
    </row>
  </sheetData>
  <mergeCells count="5">
    <mergeCell ref="A7:G7"/>
    <mergeCell ref="A30:G30"/>
    <mergeCell ref="A1:G1"/>
    <mergeCell ref="A3:G3"/>
    <mergeCell ref="A5:G5"/>
  </mergeCells>
  <pageMargins left="0.7" right="0.7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workbookViewId="0">
      <selection activeCell="D4" sqref="D4"/>
    </sheetView>
  </sheetViews>
  <sheetFormatPr defaultRowHeight="15" x14ac:dyDescent="0.25"/>
  <cols>
    <col min="1" max="1" width="37.7109375" customWidth="1"/>
    <col min="2" max="3" width="14.28515625" customWidth="1"/>
    <col min="4" max="4" width="15.85546875" customWidth="1"/>
  </cols>
  <sheetData>
    <row r="1" spans="1:6" ht="45.75" customHeight="1" x14ac:dyDescent="0.25">
      <c r="A1" s="101" t="s">
        <v>132</v>
      </c>
      <c r="B1" s="101"/>
      <c r="C1" s="101"/>
      <c r="D1" s="101"/>
      <c r="E1" s="101"/>
      <c r="F1" s="101"/>
    </row>
    <row r="2" spans="1:6" ht="18" customHeight="1" x14ac:dyDescent="0.25">
      <c r="A2" s="3"/>
      <c r="B2" s="3"/>
      <c r="C2" s="3"/>
      <c r="D2" s="3"/>
    </row>
    <row r="3" spans="1:6" ht="15.75" x14ac:dyDescent="0.25">
      <c r="A3" s="101" t="s">
        <v>30</v>
      </c>
      <c r="B3" s="101"/>
      <c r="C3" s="118"/>
      <c r="D3" s="118"/>
    </row>
    <row r="4" spans="1:6" ht="18" x14ac:dyDescent="0.25">
      <c r="A4" s="3"/>
      <c r="B4" s="3"/>
      <c r="C4" s="4"/>
      <c r="D4" s="4"/>
    </row>
    <row r="5" spans="1:6" ht="18" customHeight="1" x14ac:dyDescent="0.25">
      <c r="A5" s="101" t="s">
        <v>12</v>
      </c>
      <c r="B5" s="102"/>
      <c r="C5" s="102"/>
      <c r="D5" s="102"/>
    </row>
    <row r="6" spans="1:6" ht="18" x14ac:dyDescent="0.25">
      <c r="A6" s="3"/>
      <c r="B6" s="3"/>
      <c r="C6" s="4"/>
      <c r="D6" s="4"/>
    </row>
    <row r="7" spans="1:6" ht="15.75" x14ac:dyDescent="0.25">
      <c r="A7" s="101" t="s">
        <v>23</v>
      </c>
      <c r="B7" s="121"/>
      <c r="C7" s="121"/>
      <c r="D7" s="121"/>
    </row>
    <row r="8" spans="1:6" ht="18" x14ac:dyDescent="0.25">
      <c r="A8" s="3"/>
      <c r="B8" s="3"/>
      <c r="C8" s="4"/>
      <c r="D8" s="4"/>
    </row>
    <row r="9" spans="1:6" ht="33.75" x14ac:dyDescent="0.25">
      <c r="A9" s="18" t="s">
        <v>24</v>
      </c>
      <c r="B9" s="18" t="s">
        <v>42</v>
      </c>
      <c r="C9" s="18" t="s">
        <v>108</v>
      </c>
      <c r="D9" s="88" t="s">
        <v>109</v>
      </c>
    </row>
    <row r="10" spans="1:6" ht="15.75" customHeight="1" x14ac:dyDescent="0.25">
      <c r="A10" s="7" t="s">
        <v>25</v>
      </c>
      <c r="B10" s="77">
        <v>931221.68</v>
      </c>
      <c r="C10" s="77">
        <v>1075662</v>
      </c>
      <c r="D10" s="77">
        <f>C10-B10</f>
        <v>144440.31999999995</v>
      </c>
    </row>
    <row r="11" spans="1:6" ht="15.75" customHeight="1" x14ac:dyDescent="0.25">
      <c r="A11" s="7" t="s">
        <v>90</v>
      </c>
      <c r="B11" s="77">
        <v>931221.68</v>
      </c>
      <c r="C11" s="77">
        <v>1075662</v>
      </c>
      <c r="D11" s="77">
        <f t="shared" ref="D11:D14" si="0">C11-B11</f>
        <v>144440.31999999995</v>
      </c>
    </row>
    <row r="12" spans="1:6" x14ac:dyDescent="0.25">
      <c r="A12" s="13" t="s">
        <v>91</v>
      </c>
      <c r="B12" s="77">
        <v>931221.68</v>
      </c>
      <c r="C12" s="77">
        <v>1075662</v>
      </c>
      <c r="D12" s="77">
        <f t="shared" si="0"/>
        <v>144440.31999999995</v>
      </c>
    </row>
    <row r="13" spans="1:6" x14ac:dyDescent="0.25">
      <c r="A13" s="12" t="s">
        <v>92</v>
      </c>
      <c r="B13" s="77">
        <v>931221.68</v>
      </c>
      <c r="C13" s="77">
        <v>1075662</v>
      </c>
      <c r="D13" s="77">
        <f t="shared" si="0"/>
        <v>144440.31999999995</v>
      </c>
    </row>
    <row r="14" spans="1:6" s="37" customFormat="1" x14ac:dyDescent="0.25">
      <c r="A14" s="14" t="s">
        <v>93</v>
      </c>
      <c r="B14" s="77">
        <v>28300</v>
      </c>
      <c r="C14" s="77">
        <v>45770</v>
      </c>
      <c r="D14" s="77">
        <f t="shared" si="0"/>
        <v>17470</v>
      </c>
    </row>
  </sheetData>
  <mergeCells count="4">
    <mergeCell ref="A3:D3"/>
    <mergeCell ref="A5:D5"/>
    <mergeCell ref="A7:D7"/>
    <mergeCell ref="A1:F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workbookViewId="0">
      <selection activeCell="F4" sqref="F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25.28515625" style="72" customWidth="1"/>
    <col min="6" max="6" width="21" style="72" customWidth="1"/>
    <col min="7" max="7" width="13.140625" style="72" customWidth="1"/>
  </cols>
  <sheetData>
    <row r="1" spans="1:7" ht="42" customHeight="1" x14ac:dyDescent="0.25">
      <c r="A1" s="101" t="s">
        <v>130</v>
      </c>
      <c r="B1" s="101"/>
      <c r="C1" s="101"/>
      <c r="D1" s="101"/>
      <c r="E1" s="101"/>
      <c r="F1" s="101"/>
      <c r="G1" s="101"/>
    </row>
    <row r="2" spans="1:7" ht="18" customHeight="1" x14ac:dyDescent="0.25">
      <c r="A2" s="3"/>
      <c r="B2" s="3"/>
      <c r="C2" s="3"/>
      <c r="D2" s="3"/>
      <c r="E2" s="62"/>
      <c r="F2" s="62"/>
      <c r="G2" s="62"/>
    </row>
    <row r="3" spans="1:7" ht="15.75" x14ac:dyDescent="0.25">
      <c r="A3" s="101" t="s">
        <v>30</v>
      </c>
      <c r="B3" s="101"/>
      <c r="C3" s="101"/>
      <c r="D3" s="101"/>
      <c r="E3" s="101"/>
      <c r="F3" s="118"/>
      <c r="G3" s="118"/>
    </row>
    <row r="4" spans="1:7" ht="18" x14ac:dyDescent="0.25">
      <c r="A4" s="3"/>
      <c r="B4" s="3"/>
      <c r="C4" s="3"/>
      <c r="D4" s="3"/>
      <c r="E4" s="62"/>
      <c r="F4" s="73"/>
      <c r="G4" s="73"/>
    </row>
    <row r="5" spans="1:7" ht="18" customHeight="1" x14ac:dyDescent="0.25">
      <c r="A5" s="101" t="s">
        <v>26</v>
      </c>
      <c r="B5" s="102"/>
      <c r="C5" s="102"/>
      <c r="D5" s="102"/>
      <c r="E5" s="102"/>
      <c r="F5" s="102"/>
      <c r="G5" s="102"/>
    </row>
    <row r="6" spans="1:7" ht="18" x14ac:dyDescent="0.25">
      <c r="A6" s="3"/>
      <c r="B6" s="3"/>
      <c r="C6" s="3"/>
      <c r="D6" s="3"/>
      <c r="E6" s="62"/>
      <c r="F6" s="73"/>
      <c r="G6" s="73"/>
    </row>
    <row r="7" spans="1:7" ht="35.25" customHeight="1" x14ac:dyDescent="0.25">
      <c r="A7" s="18" t="s">
        <v>13</v>
      </c>
      <c r="B7" s="17" t="s">
        <v>14</v>
      </c>
      <c r="C7" s="17" t="s">
        <v>15</v>
      </c>
      <c r="D7" s="17" t="s">
        <v>48</v>
      </c>
      <c r="E7" s="76" t="s">
        <v>10</v>
      </c>
      <c r="F7" s="76" t="s">
        <v>108</v>
      </c>
      <c r="G7" s="90" t="s">
        <v>126</v>
      </c>
    </row>
    <row r="8" spans="1:7" ht="25.5" x14ac:dyDescent="0.25">
      <c r="A8" s="7">
        <v>8</v>
      </c>
      <c r="B8" s="7"/>
      <c r="C8" s="7"/>
      <c r="D8" s="7" t="s">
        <v>27</v>
      </c>
      <c r="E8" s="77">
        <v>0</v>
      </c>
      <c r="F8" s="77">
        <v>0</v>
      </c>
      <c r="G8" s="77">
        <v>0</v>
      </c>
    </row>
    <row r="9" spans="1:7" x14ac:dyDescent="0.25">
      <c r="A9" s="7"/>
      <c r="B9" s="11">
        <v>84</v>
      </c>
      <c r="C9" s="11"/>
      <c r="D9" s="11" t="s">
        <v>34</v>
      </c>
      <c r="E9" s="77">
        <v>0</v>
      </c>
      <c r="F9" s="77">
        <v>0</v>
      </c>
      <c r="G9" s="77">
        <v>0</v>
      </c>
    </row>
    <row r="10" spans="1:7" ht="25.5" x14ac:dyDescent="0.25">
      <c r="A10" s="8"/>
      <c r="B10" s="8"/>
      <c r="C10" s="9">
        <v>81</v>
      </c>
      <c r="D10" s="13" t="s">
        <v>35</v>
      </c>
      <c r="E10" s="77">
        <v>0</v>
      </c>
      <c r="F10" s="77">
        <v>0</v>
      </c>
      <c r="G10" s="77">
        <v>0</v>
      </c>
    </row>
    <row r="11" spans="1:7" ht="25.5" x14ac:dyDescent="0.25">
      <c r="A11" s="10">
        <v>5</v>
      </c>
      <c r="B11" s="10"/>
      <c r="C11" s="10"/>
      <c r="D11" s="20" t="s">
        <v>28</v>
      </c>
      <c r="E11" s="77">
        <v>0</v>
      </c>
      <c r="F11" s="77">
        <v>0</v>
      </c>
      <c r="G11" s="77">
        <v>0</v>
      </c>
    </row>
    <row r="12" spans="1:7" ht="25.5" x14ac:dyDescent="0.25">
      <c r="A12" s="11"/>
      <c r="B12" s="11">
        <v>54</v>
      </c>
      <c r="C12" s="11"/>
      <c r="D12" s="21" t="s">
        <v>36</v>
      </c>
      <c r="E12" s="77">
        <v>0</v>
      </c>
      <c r="F12" s="77">
        <v>0</v>
      </c>
      <c r="G12" s="79">
        <v>0</v>
      </c>
    </row>
    <row r="13" spans="1:7" x14ac:dyDescent="0.25">
      <c r="A13" s="11"/>
      <c r="B13" s="11"/>
      <c r="C13" s="9">
        <v>11</v>
      </c>
      <c r="D13" s="9" t="s">
        <v>17</v>
      </c>
      <c r="E13" s="77">
        <v>0</v>
      </c>
      <c r="F13" s="77">
        <v>0</v>
      </c>
      <c r="G13" s="79">
        <v>0</v>
      </c>
    </row>
    <row r="14" spans="1:7" x14ac:dyDescent="0.25">
      <c r="A14" s="11"/>
      <c r="B14" s="11"/>
      <c r="C14" s="9">
        <v>31</v>
      </c>
      <c r="D14" s="9" t="s">
        <v>37</v>
      </c>
      <c r="E14" s="77">
        <v>0</v>
      </c>
      <c r="F14" s="77">
        <v>0</v>
      </c>
      <c r="G14" s="79">
        <v>0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72"/>
  <sheetViews>
    <sheetView tabSelected="1" topLeftCell="A57" workbookViewId="0">
      <selection activeCell="G13" sqref="G1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85546875" customWidth="1"/>
    <col min="4" max="4" width="35.85546875" customWidth="1"/>
    <col min="5" max="5" width="16.42578125" style="72" customWidth="1"/>
    <col min="6" max="6" width="17" style="72" customWidth="1"/>
    <col min="7" max="7" width="15.7109375" style="72" customWidth="1"/>
  </cols>
  <sheetData>
    <row r="1" spans="1:7" ht="42" customHeight="1" x14ac:dyDescent="0.25">
      <c r="A1" s="101" t="s">
        <v>130</v>
      </c>
      <c r="B1" s="101"/>
      <c r="C1" s="101"/>
      <c r="D1" s="101"/>
      <c r="E1" s="101"/>
      <c r="F1" s="101"/>
      <c r="G1" s="101"/>
    </row>
    <row r="2" spans="1:7" ht="18" x14ac:dyDescent="0.25">
      <c r="A2" s="3"/>
      <c r="B2" s="3"/>
      <c r="C2" s="3"/>
      <c r="D2" s="3"/>
      <c r="E2" s="62"/>
      <c r="F2" s="73"/>
      <c r="G2" s="73"/>
    </row>
    <row r="3" spans="1:7" ht="18" customHeight="1" x14ac:dyDescent="0.25">
      <c r="A3" s="101" t="s">
        <v>29</v>
      </c>
      <c r="B3" s="101"/>
      <c r="C3" s="101"/>
      <c r="D3" s="101"/>
      <c r="E3" s="101"/>
      <c r="F3" s="101"/>
      <c r="G3" s="101"/>
    </row>
    <row r="4" spans="1:7" ht="18" x14ac:dyDescent="0.25">
      <c r="A4" s="3"/>
      <c r="B4" s="3"/>
      <c r="C4" s="3"/>
      <c r="D4" s="3"/>
      <c r="E4" s="62"/>
      <c r="F4" s="73"/>
      <c r="G4" s="73"/>
    </row>
    <row r="5" spans="1:7" ht="36.75" customHeight="1" x14ac:dyDescent="0.25">
      <c r="A5" s="131" t="s">
        <v>31</v>
      </c>
      <c r="B5" s="132"/>
      <c r="C5" s="133"/>
      <c r="D5" s="17" t="s">
        <v>32</v>
      </c>
      <c r="E5" s="76" t="s">
        <v>42</v>
      </c>
      <c r="F5" s="76" t="s">
        <v>108</v>
      </c>
      <c r="G5" s="89" t="s">
        <v>117</v>
      </c>
    </row>
    <row r="6" spans="1:7" s="46" customFormat="1" x14ac:dyDescent="0.25">
      <c r="A6" s="122" t="s">
        <v>56</v>
      </c>
      <c r="B6" s="123"/>
      <c r="C6" s="124"/>
      <c r="D6" s="24" t="s">
        <v>65</v>
      </c>
      <c r="E6" s="80">
        <v>931221.68</v>
      </c>
      <c r="F6" s="80">
        <v>1075662</v>
      </c>
      <c r="G6" s="80">
        <f>F6-E6</f>
        <v>144440.31999999995</v>
      </c>
    </row>
    <row r="7" spans="1:7" ht="25.5" x14ac:dyDescent="0.25">
      <c r="A7" s="31">
        <v>1000</v>
      </c>
      <c r="B7" s="32"/>
      <c r="C7" s="24"/>
      <c r="D7" s="24" t="s">
        <v>66</v>
      </c>
      <c r="E7" s="80">
        <v>37721.68</v>
      </c>
      <c r="F7" s="80">
        <v>35362</v>
      </c>
      <c r="G7" s="80">
        <f t="shared" ref="G7:G67" si="0">F7-E7</f>
        <v>-2359.6800000000003</v>
      </c>
    </row>
    <row r="8" spans="1:7" ht="25.5" x14ac:dyDescent="0.25">
      <c r="A8" s="122" t="s">
        <v>58</v>
      </c>
      <c r="B8" s="123"/>
      <c r="C8" s="124"/>
      <c r="D8" s="24" t="s">
        <v>57</v>
      </c>
      <c r="E8" s="80">
        <v>37721.68</v>
      </c>
      <c r="F8" s="80">
        <v>35362</v>
      </c>
      <c r="G8" s="80">
        <f t="shared" si="0"/>
        <v>-2359.6800000000003</v>
      </c>
    </row>
    <row r="9" spans="1:7" s="46" customFormat="1" x14ac:dyDescent="0.25">
      <c r="A9" s="125" t="s">
        <v>61</v>
      </c>
      <c r="B9" s="126"/>
      <c r="C9" s="127"/>
      <c r="D9" s="51" t="s">
        <v>53</v>
      </c>
      <c r="E9" s="80">
        <v>37721.68</v>
      </c>
      <c r="F9" s="80">
        <v>35362</v>
      </c>
      <c r="G9" s="80">
        <f t="shared" si="0"/>
        <v>-2359.6800000000003</v>
      </c>
    </row>
    <row r="10" spans="1:7" x14ac:dyDescent="0.25">
      <c r="A10" s="134">
        <v>3</v>
      </c>
      <c r="B10" s="135"/>
      <c r="C10" s="136"/>
      <c r="D10" s="23" t="s">
        <v>20</v>
      </c>
      <c r="E10" s="77">
        <f>SUM(E11:E13)</f>
        <v>37721.68</v>
      </c>
      <c r="F10" s="77">
        <v>35362</v>
      </c>
      <c r="G10" s="80">
        <f t="shared" si="0"/>
        <v>-2359.6800000000003</v>
      </c>
    </row>
    <row r="11" spans="1:7" x14ac:dyDescent="0.25">
      <c r="A11" s="137">
        <v>31</v>
      </c>
      <c r="B11" s="138"/>
      <c r="C11" s="139"/>
      <c r="D11" s="23" t="s">
        <v>21</v>
      </c>
      <c r="E11" s="77">
        <v>0</v>
      </c>
      <c r="F11" s="77">
        <v>0</v>
      </c>
      <c r="G11" s="80">
        <f t="shared" si="0"/>
        <v>0</v>
      </c>
    </row>
    <row r="12" spans="1:7" x14ac:dyDescent="0.25">
      <c r="A12" s="137">
        <v>32</v>
      </c>
      <c r="B12" s="138"/>
      <c r="C12" s="139"/>
      <c r="D12" s="23" t="s">
        <v>33</v>
      </c>
      <c r="E12" s="77">
        <v>37011.68</v>
      </c>
      <c r="F12" s="77">
        <v>35082</v>
      </c>
      <c r="G12" s="80">
        <f t="shared" si="0"/>
        <v>-1929.6800000000003</v>
      </c>
    </row>
    <row r="13" spans="1:7" x14ac:dyDescent="0.25">
      <c r="A13" s="34">
        <v>34</v>
      </c>
      <c r="B13" s="35"/>
      <c r="C13" s="36"/>
      <c r="D13" s="23" t="s">
        <v>55</v>
      </c>
      <c r="E13" s="77">
        <v>710</v>
      </c>
      <c r="F13" s="77">
        <v>280</v>
      </c>
      <c r="G13" s="80">
        <f t="shared" si="0"/>
        <v>-430</v>
      </c>
    </row>
    <row r="14" spans="1:7" s="46" customFormat="1" ht="25.5" customHeight="1" x14ac:dyDescent="0.25">
      <c r="A14" s="122" t="s">
        <v>62</v>
      </c>
      <c r="B14" s="123"/>
      <c r="C14" s="124"/>
      <c r="D14" s="24" t="s">
        <v>63</v>
      </c>
      <c r="E14" s="80">
        <v>0</v>
      </c>
      <c r="F14" s="80">
        <v>0</v>
      </c>
      <c r="G14" s="80">
        <f t="shared" si="0"/>
        <v>0</v>
      </c>
    </row>
    <row r="15" spans="1:7" ht="15" customHeight="1" x14ac:dyDescent="0.25">
      <c r="A15" s="41">
        <v>4</v>
      </c>
      <c r="B15" s="33"/>
      <c r="C15" s="23"/>
      <c r="D15" s="23" t="s">
        <v>125</v>
      </c>
      <c r="E15" s="77">
        <v>0</v>
      </c>
      <c r="F15" s="77">
        <v>0</v>
      </c>
      <c r="G15" s="80">
        <f t="shared" si="0"/>
        <v>0</v>
      </c>
    </row>
    <row r="16" spans="1:7" ht="15.75" customHeight="1" x14ac:dyDescent="0.25">
      <c r="A16" s="34">
        <v>42</v>
      </c>
      <c r="B16" s="35"/>
      <c r="C16" s="36"/>
      <c r="D16" s="23" t="s">
        <v>76</v>
      </c>
      <c r="E16" s="77">
        <v>0</v>
      </c>
      <c r="F16" s="77">
        <v>0</v>
      </c>
      <c r="G16" s="80">
        <f t="shared" si="0"/>
        <v>0</v>
      </c>
    </row>
    <row r="17" spans="1:7" ht="15" customHeight="1" x14ac:dyDescent="0.25">
      <c r="A17" s="34">
        <v>45</v>
      </c>
      <c r="B17" s="35"/>
      <c r="C17" s="36"/>
      <c r="D17" s="23" t="s">
        <v>80</v>
      </c>
      <c r="E17" s="77">
        <v>0</v>
      </c>
      <c r="F17" s="77">
        <v>0</v>
      </c>
      <c r="G17" s="80">
        <f t="shared" si="0"/>
        <v>0</v>
      </c>
    </row>
    <row r="18" spans="1:7" x14ac:dyDescent="0.25">
      <c r="A18" s="34"/>
      <c r="B18" s="35"/>
      <c r="C18" s="36"/>
      <c r="D18" s="23"/>
      <c r="E18" s="77"/>
      <c r="F18" s="77"/>
      <c r="G18" s="80"/>
    </row>
    <row r="19" spans="1:7" s="46" customFormat="1" ht="43.5" customHeight="1" x14ac:dyDescent="0.25">
      <c r="A19" s="43">
        <v>1003</v>
      </c>
      <c r="B19" s="44"/>
      <c r="C19" s="45"/>
      <c r="D19" s="24" t="s">
        <v>64</v>
      </c>
      <c r="E19" s="80">
        <v>893500</v>
      </c>
      <c r="F19" s="80">
        <v>1040300</v>
      </c>
      <c r="G19" s="80">
        <f t="shared" si="0"/>
        <v>146800</v>
      </c>
    </row>
    <row r="20" spans="1:7" s="46" customFormat="1" ht="42.75" customHeight="1" x14ac:dyDescent="0.25">
      <c r="A20" s="122" t="s">
        <v>59</v>
      </c>
      <c r="B20" s="123"/>
      <c r="C20" s="124"/>
      <c r="D20" s="24" t="s">
        <v>67</v>
      </c>
      <c r="E20" s="80">
        <v>2940</v>
      </c>
      <c r="F20" s="80">
        <v>3640</v>
      </c>
      <c r="G20" s="80">
        <f t="shared" si="0"/>
        <v>700</v>
      </c>
    </row>
    <row r="21" spans="1:7" s="52" customFormat="1" ht="15" customHeight="1" x14ac:dyDescent="0.25">
      <c r="A21" s="125" t="s">
        <v>60</v>
      </c>
      <c r="B21" s="126"/>
      <c r="C21" s="127"/>
      <c r="D21" s="51" t="s">
        <v>95</v>
      </c>
      <c r="E21" s="81">
        <v>2940</v>
      </c>
      <c r="F21" s="81">
        <v>3640</v>
      </c>
      <c r="G21" s="80">
        <f t="shared" si="0"/>
        <v>700</v>
      </c>
    </row>
    <row r="22" spans="1:7" ht="15" customHeight="1" x14ac:dyDescent="0.25">
      <c r="A22" s="41">
        <v>3</v>
      </c>
      <c r="B22" s="33"/>
      <c r="C22" s="23"/>
      <c r="D22" s="23" t="s">
        <v>20</v>
      </c>
      <c r="E22" s="77">
        <v>2940</v>
      </c>
      <c r="F22" s="77">
        <v>3640</v>
      </c>
      <c r="G22" s="80">
        <f t="shared" si="0"/>
        <v>700</v>
      </c>
    </row>
    <row r="23" spans="1:7" ht="15" customHeight="1" x14ac:dyDescent="0.25">
      <c r="A23" s="42">
        <v>31</v>
      </c>
      <c r="B23" s="33"/>
      <c r="C23" s="23"/>
      <c r="D23" s="23" t="s">
        <v>21</v>
      </c>
      <c r="E23" s="77">
        <v>2310</v>
      </c>
      <c r="F23" s="77">
        <v>2820</v>
      </c>
      <c r="G23" s="80">
        <f t="shared" si="0"/>
        <v>510</v>
      </c>
    </row>
    <row r="24" spans="1:7" x14ac:dyDescent="0.25">
      <c r="A24" s="42">
        <v>32</v>
      </c>
      <c r="B24" s="47"/>
      <c r="C24" s="48"/>
      <c r="D24" s="48" t="s">
        <v>33</v>
      </c>
      <c r="E24" s="82">
        <v>630</v>
      </c>
      <c r="F24" s="82">
        <v>820</v>
      </c>
      <c r="G24" s="80">
        <f t="shared" si="0"/>
        <v>190</v>
      </c>
    </row>
    <row r="25" spans="1:7" s="46" customFormat="1" ht="25.5" customHeight="1" x14ac:dyDescent="0.25">
      <c r="A25" s="122" t="s">
        <v>68</v>
      </c>
      <c r="B25" s="123"/>
      <c r="C25" s="124"/>
      <c r="D25" s="24" t="s">
        <v>69</v>
      </c>
      <c r="E25" s="80">
        <v>470</v>
      </c>
      <c r="F25" s="80">
        <v>600</v>
      </c>
      <c r="G25" s="80">
        <f t="shared" si="0"/>
        <v>130</v>
      </c>
    </row>
    <row r="26" spans="1:7" s="52" customFormat="1" ht="15" customHeight="1" x14ac:dyDescent="0.25">
      <c r="A26" s="56" t="s">
        <v>60</v>
      </c>
      <c r="B26" s="50"/>
      <c r="C26" s="51"/>
      <c r="D26" s="51" t="s">
        <v>94</v>
      </c>
      <c r="E26" s="81">
        <v>470</v>
      </c>
      <c r="F26" s="81">
        <v>600</v>
      </c>
      <c r="G26" s="80">
        <f t="shared" si="0"/>
        <v>130</v>
      </c>
    </row>
    <row r="27" spans="1:7" ht="15" customHeight="1" x14ac:dyDescent="0.25">
      <c r="A27" s="49">
        <v>3</v>
      </c>
      <c r="B27" s="33"/>
      <c r="C27" s="23"/>
      <c r="D27" s="23" t="s">
        <v>20</v>
      </c>
      <c r="E27" s="77">
        <v>470</v>
      </c>
      <c r="F27" s="77">
        <v>600</v>
      </c>
      <c r="G27" s="80">
        <f t="shared" si="0"/>
        <v>130</v>
      </c>
    </row>
    <row r="28" spans="1:7" x14ac:dyDescent="0.25">
      <c r="A28" s="42">
        <v>32</v>
      </c>
      <c r="B28" s="47"/>
      <c r="C28" s="48"/>
      <c r="D28" s="23" t="s">
        <v>33</v>
      </c>
      <c r="E28" s="77">
        <v>470</v>
      </c>
      <c r="F28" s="77">
        <v>600</v>
      </c>
      <c r="G28" s="80">
        <f t="shared" si="0"/>
        <v>130</v>
      </c>
    </row>
    <row r="29" spans="1:7" s="46" customFormat="1" ht="25.5" customHeight="1" x14ac:dyDescent="0.25">
      <c r="A29" s="122" t="s">
        <v>62</v>
      </c>
      <c r="B29" s="123"/>
      <c r="C29" s="124"/>
      <c r="D29" s="24" t="s">
        <v>70</v>
      </c>
      <c r="E29" s="80">
        <v>1150</v>
      </c>
      <c r="F29" s="80">
        <v>32510</v>
      </c>
      <c r="G29" s="80">
        <f t="shared" si="0"/>
        <v>31360</v>
      </c>
    </row>
    <row r="30" spans="1:7" x14ac:dyDescent="0.25">
      <c r="A30" s="41">
        <v>3</v>
      </c>
      <c r="B30" s="33"/>
      <c r="C30" s="23"/>
      <c r="D30" s="23" t="s">
        <v>20</v>
      </c>
      <c r="E30" s="77">
        <v>1150</v>
      </c>
      <c r="F30" s="77">
        <v>29380</v>
      </c>
      <c r="G30" s="80">
        <f t="shared" si="0"/>
        <v>28230</v>
      </c>
    </row>
    <row r="31" spans="1:7" x14ac:dyDescent="0.25">
      <c r="A31" s="42">
        <v>32</v>
      </c>
      <c r="B31" s="33"/>
      <c r="C31" s="23"/>
      <c r="D31" s="23" t="s">
        <v>33</v>
      </c>
      <c r="E31" s="77">
        <v>1150</v>
      </c>
      <c r="F31" s="77">
        <v>29080</v>
      </c>
      <c r="G31" s="80">
        <f t="shared" si="0"/>
        <v>27930</v>
      </c>
    </row>
    <row r="32" spans="1:7" x14ac:dyDescent="0.25">
      <c r="A32" s="42">
        <v>34</v>
      </c>
      <c r="B32" s="33"/>
      <c r="C32" s="23"/>
      <c r="D32" s="23" t="s">
        <v>55</v>
      </c>
      <c r="E32" s="77">
        <v>0</v>
      </c>
      <c r="F32" s="77">
        <v>300</v>
      </c>
      <c r="G32" s="80">
        <f t="shared" si="0"/>
        <v>300</v>
      </c>
    </row>
    <row r="33" spans="1:7" x14ac:dyDescent="0.25">
      <c r="A33" s="41">
        <v>4</v>
      </c>
      <c r="B33" s="33"/>
      <c r="C33" s="23"/>
      <c r="D33" s="23" t="s">
        <v>86</v>
      </c>
      <c r="E33" s="77">
        <v>0</v>
      </c>
      <c r="F33" s="77">
        <v>3130</v>
      </c>
      <c r="G33" s="80">
        <f t="shared" si="0"/>
        <v>3130</v>
      </c>
    </row>
    <row r="34" spans="1:7" ht="15" customHeight="1" x14ac:dyDescent="0.25">
      <c r="A34" s="42">
        <v>45</v>
      </c>
      <c r="B34" s="33"/>
      <c r="C34" s="23"/>
      <c r="D34" s="23" t="s">
        <v>80</v>
      </c>
      <c r="E34" s="77">
        <v>0</v>
      </c>
      <c r="F34" s="77">
        <v>3130</v>
      </c>
      <c r="G34" s="80">
        <f t="shared" si="0"/>
        <v>3130</v>
      </c>
    </row>
    <row r="35" spans="1:7" s="46" customFormat="1" ht="14.25" customHeight="1" x14ac:dyDescent="0.25">
      <c r="A35" s="122" t="s">
        <v>127</v>
      </c>
      <c r="B35" s="123"/>
      <c r="C35" s="124"/>
      <c r="D35" s="24" t="s">
        <v>104</v>
      </c>
      <c r="E35" s="80">
        <v>3000</v>
      </c>
      <c r="F35" s="80">
        <v>2020</v>
      </c>
      <c r="G35" s="80">
        <f t="shared" si="0"/>
        <v>-980</v>
      </c>
    </row>
    <row r="36" spans="1:7" s="52" customFormat="1" ht="14.25" customHeight="1" x14ac:dyDescent="0.25">
      <c r="A36" s="56" t="s">
        <v>60</v>
      </c>
      <c r="B36" s="50"/>
      <c r="C36" s="51"/>
      <c r="D36" s="51" t="s">
        <v>88</v>
      </c>
      <c r="E36" s="81">
        <v>3000</v>
      </c>
      <c r="F36" s="81">
        <v>2020</v>
      </c>
      <c r="G36" s="80">
        <f t="shared" si="0"/>
        <v>-980</v>
      </c>
    </row>
    <row r="37" spans="1:7" ht="14.25" customHeight="1" x14ac:dyDescent="0.25">
      <c r="A37" s="49">
        <v>3</v>
      </c>
      <c r="B37" s="33"/>
      <c r="C37" s="23"/>
      <c r="D37" s="23" t="s">
        <v>20</v>
      </c>
      <c r="E37" s="77">
        <v>3000</v>
      </c>
      <c r="F37" s="77">
        <v>2020</v>
      </c>
      <c r="G37" s="80">
        <f t="shared" si="0"/>
        <v>-980</v>
      </c>
    </row>
    <row r="38" spans="1:7" x14ac:dyDescent="0.25">
      <c r="A38" s="34">
        <v>32</v>
      </c>
      <c r="B38" s="35"/>
      <c r="C38" s="36"/>
      <c r="D38" s="23" t="s">
        <v>33</v>
      </c>
      <c r="E38" s="77">
        <v>3000</v>
      </c>
      <c r="F38" s="77">
        <v>2020</v>
      </c>
      <c r="G38" s="80">
        <f t="shared" si="0"/>
        <v>-980</v>
      </c>
    </row>
    <row r="39" spans="1:7" x14ac:dyDescent="0.25">
      <c r="A39" s="34"/>
      <c r="B39" s="35"/>
      <c r="C39" s="36"/>
      <c r="D39" s="23"/>
      <c r="E39" s="77"/>
      <c r="F39" s="77"/>
      <c r="G39" s="80"/>
    </row>
    <row r="40" spans="1:7" s="46" customFormat="1" ht="25.5" customHeight="1" x14ac:dyDescent="0.25">
      <c r="A40" s="122" t="s">
        <v>71</v>
      </c>
      <c r="B40" s="123"/>
      <c r="C40" s="124"/>
      <c r="D40" s="24" t="s">
        <v>72</v>
      </c>
      <c r="E40" s="80">
        <f>SUM(E46+E51+E56+E64)</f>
        <v>885940</v>
      </c>
      <c r="F40" s="80">
        <f t="shared" ref="F40" si="1">SUM(F46+F51+F56+F64)</f>
        <v>999900</v>
      </c>
      <c r="G40" s="80">
        <f t="shared" si="0"/>
        <v>113960</v>
      </c>
    </row>
    <row r="41" spans="1:7" s="52" customFormat="1" ht="15" customHeight="1" x14ac:dyDescent="0.25">
      <c r="A41" s="125" t="s">
        <v>118</v>
      </c>
      <c r="B41" s="126"/>
      <c r="C41" s="127"/>
      <c r="D41" s="51" t="s">
        <v>113</v>
      </c>
      <c r="E41" s="81">
        <v>0</v>
      </c>
      <c r="F41" s="81">
        <v>4130</v>
      </c>
      <c r="G41" s="81">
        <f t="shared" si="0"/>
        <v>4130</v>
      </c>
    </row>
    <row r="42" spans="1:7" ht="15" customHeight="1" x14ac:dyDescent="0.25">
      <c r="A42" s="41">
        <v>3</v>
      </c>
      <c r="B42" s="33"/>
      <c r="C42" s="23"/>
      <c r="D42" s="23" t="s">
        <v>20</v>
      </c>
      <c r="E42" s="77">
        <v>0</v>
      </c>
      <c r="F42" s="77">
        <v>80</v>
      </c>
      <c r="G42" s="80">
        <f t="shared" si="0"/>
        <v>80</v>
      </c>
    </row>
    <row r="43" spans="1:7" ht="15" customHeight="1" x14ac:dyDescent="0.25">
      <c r="A43" s="42">
        <v>32</v>
      </c>
      <c r="B43" s="33"/>
      <c r="C43" s="23"/>
      <c r="D43" s="23" t="s">
        <v>33</v>
      </c>
      <c r="E43" s="77">
        <v>0</v>
      </c>
      <c r="F43" s="77">
        <v>80</v>
      </c>
      <c r="G43" s="80">
        <f t="shared" si="0"/>
        <v>80</v>
      </c>
    </row>
    <row r="44" spans="1:7" ht="15" customHeight="1" x14ac:dyDescent="0.25">
      <c r="A44" s="41">
        <v>4</v>
      </c>
      <c r="B44" s="33"/>
      <c r="C44" s="23"/>
      <c r="D44" s="23" t="s">
        <v>86</v>
      </c>
      <c r="E44" s="77">
        <v>0</v>
      </c>
      <c r="F44" s="77">
        <v>4050</v>
      </c>
      <c r="G44" s="80">
        <f t="shared" si="0"/>
        <v>4050</v>
      </c>
    </row>
    <row r="45" spans="1:7" ht="15" customHeight="1" x14ac:dyDescent="0.25">
      <c r="A45" s="42">
        <v>42</v>
      </c>
      <c r="B45" s="33"/>
      <c r="C45" s="23"/>
      <c r="D45" s="23" t="s">
        <v>75</v>
      </c>
      <c r="E45" s="77">
        <v>0</v>
      </c>
      <c r="F45" s="77">
        <v>4050</v>
      </c>
      <c r="G45" s="80">
        <f t="shared" si="0"/>
        <v>4050</v>
      </c>
    </row>
    <row r="46" spans="1:7" s="52" customFormat="1" ht="15" customHeight="1" x14ac:dyDescent="0.25">
      <c r="A46" s="125" t="s">
        <v>73</v>
      </c>
      <c r="B46" s="126"/>
      <c r="C46" s="127"/>
      <c r="D46" s="51" t="s">
        <v>37</v>
      </c>
      <c r="E46" s="81">
        <f>SUM(E47+E49)</f>
        <v>5300</v>
      </c>
      <c r="F46" s="81">
        <f>SUM(F47+F49)</f>
        <v>13820</v>
      </c>
      <c r="G46" s="80">
        <f t="shared" si="0"/>
        <v>8520</v>
      </c>
    </row>
    <row r="47" spans="1:7" ht="15" customHeight="1" x14ac:dyDescent="0.25">
      <c r="A47" s="41">
        <v>3</v>
      </c>
      <c r="B47" s="33"/>
      <c r="C47" s="23"/>
      <c r="D47" s="23" t="s">
        <v>20</v>
      </c>
      <c r="E47" s="77">
        <v>2800</v>
      </c>
      <c r="F47" s="77">
        <v>8570</v>
      </c>
      <c r="G47" s="80">
        <f t="shared" si="0"/>
        <v>5770</v>
      </c>
    </row>
    <row r="48" spans="1:7" s="37" customFormat="1" ht="15" customHeight="1" x14ac:dyDescent="0.25">
      <c r="A48" s="42">
        <v>32</v>
      </c>
      <c r="B48" s="39"/>
      <c r="C48" s="40"/>
      <c r="D48" s="40" t="s">
        <v>33</v>
      </c>
      <c r="E48" s="78">
        <v>2800</v>
      </c>
      <c r="F48" s="78">
        <v>8570</v>
      </c>
      <c r="G48" s="80">
        <f t="shared" si="0"/>
        <v>5770</v>
      </c>
    </row>
    <row r="49" spans="1:7" ht="15" customHeight="1" x14ac:dyDescent="0.25">
      <c r="A49" s="41">
        <v>4</v>
      </c>
      <c r="B49" s="33"/>
      <c r="C49" s="23"/>
      <c r="D49" s="23" t="s">
        <v>74</v>
      </c>
      <c r="E49" s="77">
        <v>2500</v>
      </c>
      <c r="F49" s="77">
        <v>5250</v>
      </c>
      <c r="G49" s="80">
        <f t="shared" si="0"/>
        <v>2750</v>
      </c>
    </row>
    <row r="50" spans="1:7" ht="15" customHeight="1" x14ac:dyDescent="0.25">
      <c r="A50" s="42">
        <v>42</v>
      </c>
      <c r="B50" s="33"/>
      <c r="C50" s="23"/>
      <c r="D50" s="23" t="s">
        <v>75</v>
      </c>
      <c r="E50" s="77">
        <v>2500</v>
      </c>
      <c r="F50" s="77">
        <v>5250</v>
      </c>
      <c r="G50" s="80">
        <f t="shared" si="0"/>
        <v>2750</v>
      </c>
    </row>
    <row r="51" spans="1:7" s="57" customFormat="1" ht="15" customHeight="1" x14ac:dyDescent="0.25">
      <c r="A51" s="128" t="s">
        <v>79</v>
      </c>
      <c r="B51" s="129"/>
      <c r="C51" s="130"/>
      <c r="D51" s="51" t="s">
        <v>50</v>
      </c>
      <c r="E51" s="81">
        <f>SUM(E52+E54)</f>
        <v>34500</v>
      </c>
      <c r="F51" s="81">
        <f t="shared" ref="F51" si="2">SUM(F52+F54)</f>
        <v>11860</v>
      </c>
      <c r="G51" s="80">
        <f t="shared" si="0"/>
        <v>-22640</v>
      </c>
    </row>
    <row r="52" spans="1:7" s="53" customFormat="1" ht="15" customHeight="1" x14ac:dyDescent="0.25">
      <c r="A52" s="49">
        <v>3</v>
      </c>
      <c r="B52" s="54"/>
      <c r="C52" s="55"/>
      <c r="D52" s="23" t="s">
        <v>20</v>
      </c>
      <c r="E52" s="77">
        <v>33500</v>
      </c>
      <c r="F52" s="77">
        <v>10860</v>
      </c>
      <c r="G52" s="80">
        <f t="shared" si="0"/>
        <v>-22640</v>
      </c>
    </row>
    <row r="53" spans="1:7" ht="15" customHeight="1" x14ac:dyDescent="0.25">
      <c r="A53" s="42">
        <v>32</v>
      </c>
      <c r="B53" s="33"/>
      <c r="C53" s="23"/>
      <c r="D53" s="23" t="s">
        <v>33</v>
      </c>
      <c r="E53" s="77">
        <v>33500</v>
      </c>
      <c r="F53" s="77">
        <v>10860</v>
      </c>
      <c r="G53" s="80">
        <f t="shared" si="0"/>
        <v>-22640</v>
      </c>
    </row>
    <row r="54" spans="1:7" ht="15" customHeight="1" x14ac:dyDescent="0.25">
      <c r="A54" s="41">
        <v>4</v>
      </c>
      <c r="B54" s="33"/>
      <c r="C54" s="23"/>
      <c r="D54" s="23" t="s">
        <v>96</v>
      </c>
      <c r="E54" s="77">
        <v>1000</v>
      </c>
      <c r="F54" s="77">
        <v>1000</v>
      </c>
      <c r="G54" s="80">
        <f t="shared" si="0"/>
        <v>0</v>
      </c>
    </row>
    <row r="55" spans="1:7" ht="15" customHeight="1" x14ac:dyDescent="0.25">
      <c r="A55" s="42">
        <v>42</v>
      </c>
      <c r="B55" s="33"/>
      <c r="C55" s="23"/>
      <c r="D55" s="23" t="s">
        <v>75</v>
      </c>
      <c r="E55" s="77">
        <v>1000</v>
      </c>
      <c r="F55" s="77">
        <v>1000</v>
      </c>
      <c r="G55" s="80">
        <f t="shared" si="0"/>
        <v>0</v>
      </c>
    </row>
    <row r="56" spans="1:7" s="57" customFormat="1" ht="22.5" customHeight="1" x14ac:dyDescent="0.25">
      <c r="A56" s="125" t="s">
        <v>77</v>
      </c>
      <c r="B56" s="126"/>
      <c r="C56" s="127"/>
      <c r="D56" s="51" t="s">
        <v>54</v>
      </c>
      <c r="E56" s="81">
        <f>SUM(E57+E62)</f>
        <v>841400</v>
      </c>
      <c r="F56" s="81">
        <f t="shared" ref="F56" si="3">SUM(F57+F62)</f>
        <v>969680</v>
      </c>
      <c r="G56" s="80">
        <f t="shared" si="0"/>
        <v>128280</v>
      </c>
    </row>
    <row r="57" spans="1:7" ht="15" customHeight="1" x14ac:dyDescent="0.25">
      <c r="A57" s="41">
        <v>3</v>
      </c>
      <c r="B57" s="33"/>
      <c r="C57" s="23"/>
      <c r="D57" s="23" t="s">
        <v>20</v>
      </c>
      <c r="E57" s="77">
        <f>SUM(E58+E59+E60)</f>
        <v>839800</v>
      </c>
      <c r="F57" s="77">
        <v>967180</v>
      </c>
      <c r="G57" s="80">
        <f t="shared" si="0"/>
        <v>127380</v>
      </c>
    </row>
    <row r="58" spans="1:7" ht="15" customHeight="1" x14ac:dyDescent="0.25">
      <c r="A58" s="42">
        <v>31</v>
      </c>
      <c r="B58" s="33"/>
      <c r="C58" s="23"/>
      <c r="D58" s="23" t="s">
        <v>21</v>
      </c>
      <c r="E58" s="77">
        <v>792600</v>
      </c>
      <c r="F58" s="77">
        <v>881300</v>
      </c>
      <c r="G58" s="80">
        <f t="shared" si="0"/>
        <v>88700</v>
      </c>
    </row>
    <row r="59" spans="1:7" ht="15" customHeight="1" x14ac:dyDescent="0.25">
      <c r="A59" s="42">
        <v>32</v>
      </c>
      <c r="B59" s="33"/>
      <c r="C59" s="23"/>
      <c r="D59" s="23" t="s">
        <v>33</v>
      </c>
      <c r="E59" s="77">
        <v>38000</v>
      </c>
      <c r="F59" s="77">
        <v>75430</v>
      </c>
      <c r="G59" s="80">
        <f t="shared" si="0"/>
        <v>37430</v>
      </c>
    </row>
    <row r="60" spans="1:7" ht="15" customHeight="1" x14ac:dyDescent="0.25">
      <c r="A60" s="42">
        <v>37</v>
      </c>
      <c r="B60" s="33"/>
      <c r="C60" s="23"/>
      <c r="D60" s="23" t="s">
        <v>103</v>
      </c>
      <c r="E60" s="77">
        <v>9200</v>
      </c>
      <c r="F60" s="77">
        <v>7500</v>
      </c>
      <c r="G60" s="80">
        <f t="shared" si="0"/>
        <v>-1700</v>
      </c>
    </row>
    <row r="61" spans="1:7" ht="15" customHeight="1" x14ac:dyDescent="0.25">
      <c r="A61" s="42">
        <v>38</v>
      </c>
      <c r="B61" s="33"/>
      <c r="C61" s="23"/>
      <c r="D61" s="23" t="s">
        <v>115</v>
      </c>
      <c r="E61" s="77">
        <v>0</v>
      </c>
      <c r="F61" s="77">
        <v>450</v>
      </c>
      <c r="G61" s="80">
        <f t="shared" si="0"/>
        <v>450</v>
      </c>
    </row>
    <row r="62" spans="1:7" ht="15" customHeight="1" x14ac:dyDescent="0.25">
      <c r="A62" s="41">
        <v>4</v>
      </c>
      <c r="B62" s="33"/>
      <c r="C62" s="23"/>
      <c r="D62" s="23" t="s">
        <v>96</v>
      </c>
      <c r="E62" s="77">
        <v>1600</v>
      </c>
      <c r="F62" s="77">
        <v>2500</v>
      </c>
      <c r="G62" s="80">
        <f t="shared" si="0"/>
        <v>900</v>
      </c>
    </row>
    <row r="63" spans="1:7" ht="15" customHeight="1" x14ac:dyDescent="0.25">
      <c r="A63" s="42">
        <v>42</v>
      </c>
      <c r="B63" s="33"/>
      <c r="C63" s="23"/>
      <c r="D63" s="23" t="s">
        <v>97</v>
      </c>
      <c r="E63" s="77">
        <v>1600</v>
      </c>
      <c r="F63" s="77">
        <v>2500</v>
      </c>
      <c r="G63" s="80">
        <f t="shared" si="0"/>
        <v>900</v>
      </c>
    </row>
    <row r="64" spans="1:7" s="52" customFormat="1" ht="18.75" customHeight="1" x14ac:dyDescent="0.25">
      <c r="A64" s="125" t="s">
        <v>78</v>
      </c>
      <c r="B64" s="126"/>
      <c r="C64" s="127"/>
      <c r="D64" s="51" t="s">
        <v>124</v>
      </c>
      <c r="E64" s="81">
        <v>4740</v>
      </c>
      <c r="F64" s="81">
        <v>4540</v>
      </c>
      <c r="G64" s="80">
        <f t="shared" si="0"/>
        <v>-200</v>
      </c>
    </row>
    <row r="65" spans="1:7" ht="15" customHeight="1" x14ac:dyDescent="0.25">
      <c r="A65" s="41">
        <v>3</v>
      </c>
      <c r="B65" s="33"/>
      <c r="C65" s="23"/>
      <c r="D65" s="23" t="s">
        <v>20</v>
      </c>
      <c r="E65" s="77">
        <f>SUM(E66+E67)</f>
        <v>4740</v>
      </c>
      <c r="F65" s="77">
        <v>4540</v>
      </c>
      <c r="G65" s="80">
        <f t="shared" si="0"/>
        <v>-200</v>
      </c>
    </row>
    <row r="66" spans="1:7" ht="15" customHeight="1" x14ac:dyDescent="0.25">
      <c r="A66" s="42">
        <v>31</v>
      </c>
      <c r="B66" s="33"/>
      <c r="C66" s="23"/>
      <c r="D66" s="23" t="s">
        <v>21</v>
      </c>
      <c r="E66" s="77">
        <v>2310</v>
      </c>
      <c r="F66" s="77">
        <v>2820</v>
      </c>
      <c r="G66" s="80">
        <f t="shared" si="0"/>
        <v>510</v>
      </c>
    </row>
    <row r="67" spans="1:7" ht="15" customHeight="1" x14ac:dyDescent="0.25">
      <c r="A67" s="42">
        <v>32</v>
      </c>
      <c r="B67" s="33"/>
      <c r="C67" s="23"/>
      <c r="D67" s="23" t="s">
        <v>33</v>
      </c>
      <c r="E67" s="77">
        <v>2430</v>
      </c>
      <c r="F67" s="77">
        <v>1720</v>
      </c>
      <c r="G67" s="80">
        <f t="shared" si="0"/>
        <v>-710</v>
      </c>
    </row>
    <row r="68" spans="1:7" x14ac:dyDescent="0.25">
      <c r="A68" s="122"/>
      <c r="B68" s="123"/>
      <c r="C68" s="124"/>
      <c r="D68" s="24"/>
      <c r="E68" s="77"/>
      <c r="F68" s="77"/>
      <c r="G68" s="77"/>
    </row>
    <row r="70" spans="1:7" x14ac:dyDescent="0.25">
      <c r="A70" t="s">
        <v>133</v>
      </c>
      <c r="E70" s="72" t="s">
        <v>105</v>
      </c>
      <c r="G70" s="72" t="s">
        <v>101</v>
      </c>
    </row>
    <row r="71" spans="1:7" x14ac:dyDescent="0.25">
      <c r="A71" t="s">
        <v>128</v>
      </c>
      <c r="E71" s="72" t="s">
        <v>106</v>
      </c>
      <c r="G71" s="72" t="s">
        <v>102</v>
      </c>
    </row>
    <row r="72" spans="1:7" x14ac:dyDescent="0.25">
      <c r="A72" t="s">
        <v>134</v>
      </c>
    </row>
  </sheetData>
  <mergeCells count="22">
    <mergeCell ref="A5:C5"/>
    <mergeCell ref="A1:G1"/>
    <mergeCell ref="A3:G3"/>
    <mergeCell ref="A10:C10"/>
    <mergeCell ref="A12:C12"/>
    <mergeCell ref="A11:C11"/>
    <mergeCell ref="A14:C14"/>
    <mergeCell ref="A6:C6"/>
    <mergeCell ref="A8:C8"/>
    <mergeCell ref="A20:C20"/>
    <mergeCell ref="A21:C21"/>
    <mergeCell ref="A9:C9"/>
    <mergeCell ref="A68:C68"/>
    <mergeCell ref="A40:C40"/>
    <mergeCell ref="A46:C46"/>
    <mergeCell ref="A51:C51"/>
    <mergeCell ref="A56:C56"/>
    <mergeCell ref="A64:C64"/>
    <mergeCell ref="A41:C41"/>
    <mergeCell ref="A25:C25"/>
    <mergeCell ref="A29:C29"/>
    <mergeCell ref="A35:C3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2023-10-03T10:13:17Z</cp:lastPrinted>
  <dcterms:created xsi:type="dcterms:W3CDTF">2022-08-12T12:51:27Z</dcterms:created>
  <dcterms:modified xsi:type="dcterms:W3CDTF">2023-10-11T10:32:18Z</dcterms:modified>
</cp:coreProperties>
</file>