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OPĆI DIO" sheetId="1" r:id="rId1"/>
    <sheet name="PRIHODI" sheetId="2" r:id="rId2"/>
    <sheet name="RASHODI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<sst xmlns="http://schemas.openxmlformats.org/spreadsheetml/2006/main" count="115" uniqueCount="91">
  <si>
    <t>NAZIV</t>
  </si>
  <si>
    <t>DRŽAVNI PRORAČUN</t>
  </si>
  <si>
    <t>ŽUPANIJA - DEC</t>
  </si>
  <si>
    <t>ŽUPANIJA - OSTALO</t>
  </si>
  <si>
    <t>OPĆINA</t>
  </si>
  <si>
    <t>VLASTITI PRIHODI</t>
  </si>
  <si>
    <t>Prihodi od finacijske imovine</t>
  </si>
  <si>
    <t>PRIHODI OD IMOVINE</t>
  </si>
  <si>
    <t>Prihodi po posebnim propisima</t>
  </si>
  <si>
    <t>Prihodi za finac. redovne djelatnosti</t>
  </si>
  <si>
    <t>PRIHODI IZ PRORAČUNA</t>
  </si>
  <si>
    <t>PRIHODI POSLOVANJA</t>
  </si>
  <si>
    <t>Prih. od prodaje građ. objekata</t>
  </si>
  <si>
    <t>U K U P N O:</t>
  </si>
  <si>
    <t>OSNOVNA ŠKOLA SIDE KOŠUTIĆ</t>
  </si>
  <si>
    <t xml:space="preserve">        R A D O B O J</t>
  </si>
  <si>
    <t>ŽUPANIJA -  DEC</t>
  </si>
  <si>
    <t>ŽUPANIJA  - OSTALO</t>
  </si>
  <si>
    <t>Plaće (bruto)</t>
  </si>
  <si>
    <t>Ostali rashodi za zaposlene</t>
  </si>
  <si>
    <t>Doprinosi na plaće</t>
  </si>
  <si>
    <t>RASHODI ZA ZAPOSLENE</t>
  </si>
  <si>
    <t>Naknade troškova zaposlenima</t>
  </si>
  <si>
    <t>Rashodi za mat. i energiju</t>
  </si>
  <si>
    <t>Rashodi za usluge</t>
  </si>
  <si>
    <t>Ostali nespom. rashodi poslovanja</t>
  </si>
  <si>
    <t>MATERIJALNI RASHODI</t>
  </si>
  <si>
    <t>Ostali financijski rashodi</t>
  </si>
  <si>
    <t>FINANCIJSKI RASHODI</t>
  </si>
  <si>
    <t>Postrojenja i oprema</t>
  </si>
  <si>
    <t>SUFINANC. CIJENE USLUGA</t>
  </si>
  <si>
    <t>PRIH.OD PROD. NEF. IMOVINE</t>
  </si>
  <si>
    <t>PRIH. OD PROD. NEF. IMOVINE</t>
  </si>
  <si>
    <t>Prih. od prod. robe i pruž. usluga</t>
  </si>
  <si>
    <t>OPĆI PRIHODI I PRIMICI</t>
  </si>
  <si>
    <t>POMOĆI</t>
  </si>
  <si>
    <t>PRIH. ZA POS. NAMJENE</t>
  </si>
  <si>
    <t>DONACIJE</t>
  </si>
  <si>
    <t>KONTO</t>
  </si>
  <si>
    <t>IZVORI FINANCIRANJA</t>
  </si>
  <si>
    <t>NEFINANC. IMOVINA</t>
  </si>
  <si>
    <t xml:space="preserve">NAMJENSKI PRIMICI </t>
  </si>
  <si>
    <t>NAMJENSKI PRIMICI OD ZADUŽIVANJA</t>
  </si>
  <si>
    <t>PRIHODI I PRIMICI</t>
  </si>
  <si>
    <t>RASHODI I IZDACI</t>
  </si>
  <si>
    <t>OPĆI DIO</t>
  </si>
  <si>
    <t>PRIHODI UKUPNO</t>
  </si>
  <si>
    <t>PRIHODI OD NEFINANCIJSKE IMOVINE</t>
  </si>
  <si>
    <t>RASHODI UKUPNO</t>
  </si>
  <si>
    <t>RASHODI POSLOVANJA</t>
  </si>
  <si>
    <t>PRIMICI OD FINANCIJSKE IMOVINE I ZADUŽIVANJA</t>
  </si>
  <si>
    <t>IZDACI ZA FINANCIJSKU IMOVINU I OTPLATE ZAJMOVA</t>
  </si>
  <si>
    <t>NETO FINANCIRANJE</t>
  </si>
  <si>
    <t>VIŠAK / MANJAK + NETO FINANCIRANJE</t>
  </si>
  <si>
    <t>RASHODI ZA NEFINACIJSKU IMOVINU</t>
  </si>
  <si>
    <t xml:space="preserve"> /na 3. razini ekonomske klasifikacije /</t>
  </si>
  <si>
    <t>POMOĆI OD SUBJEKATA UNUTAR OPĆEG PRORAČUNA</t>
  </si>
  <si>
    <t>POSEBNE NAMJENE Sufinanc. cijene usluga</t>
  </si>
  <si>
    <t>Naknade građanima</t>
  </si>
  <si>
    <t>NAKNADE GRAĐANIMA</t>
  </si>
  <si>
    <t>Knjige i udžbenici</t>
  </si>
  <si>
    <t>Ravnatelj:</t>
  </si>
  <si>
    <t>Dražen Gerić</t>
  </si>
  <si>
    <t>PRIH. OD PRODAJE NEFIN. IMOVINE</t>
  </si>
  <si>
    <t>RASHODI ZA NABAVU PROIZV. DUGOTR. IMOVINE</t>
  </si>
  <si>
    <t>RASHODI ZA NABAVU NEFINAN.  IMOVINE</t>
  </si>
  <si>
    <t>PRIH OD PRODAJE DUG. IMOV.</t>
  </si>
  <si>
    <t>Pomoći iz pror. koji nije nadležan</t>
  </si>
  <si>
    <t xml:space="preserve">index </t>
  </si>
  <si>
    <t>Kapit. prijenosi između pror. kor. istog proračuna</t>
  </si>
  <si>
    <t>SVEUKUPNO:</t>
  </si>
  <si>
    <t>višak iz preth. godine</t>
  </si>
  <si>
    <t>index</t>
  </si>
  <si>
    <t>ZA 2022. GODINU</t>
  </si>
  <si>
    <t>PRIHODI PO POSEBNIM PROP.</t>
  </si>
  <si>
    <t>PLAN</t>
  </si>
  <si>
    <t>NOVI PLAN</t>
  </si>
  <si>
    <t>razlika               povećanje/smanjenje</t>
  </si>
  <si>
    <t>razlika                              povećanje/smanjenje</t>
  </si>
  <si>
    <t>indeks</t>
  </si>
  <si>
    <r>
      <t xml:space="preserve">RAZLIKA - VIŠAK / </t>
    </r>
    <r>
      <rPr>
        <b/>
        <u val="single"/>
        <sz val="9"/>
        <rFont val="Arial"/>
        <family val="2"/>
      </rPr>
      <t>MANJAK</t>
    </r>
  </si>
  <si>
    <r>
      <rPr>
        <b/>
        <i/>
        <u val="single"/>
        <sz val="9"/>
        <rFont val="Arial"/>
        <family val="2"/>
      </rPr>
      <t>VIŠAK</t>
    </r>
    <r>
      <rPr>
        <b/>
        <i/>
        <sz val="9"/>
        <rFont val="Arial"/>
        <family val="2"/>
      </rPr>
      <t>/MANJAK IZ  PRETHODNE GODINE</t>
    </r>
  </si>
  <si>
    <t>Donacije od osoba izvan proračuna</t>
  </si>
  <si>
    <t>PRIH. OD PROD. ROBE I PRUŽ. USLUGA</t>
  </si>
  <si>
    <t xml:space="preserve">PRIJEDLOG 3. IZMJENE I DOPUNE FINANCIJSKOG PLANA ZA 2022. GODINU </t>
  </si>
  <si>
    <t>Klasa:402-01/22-01/31</t>
  </si>
  <si>
    <t>Radoboj, 30.prosinca 2022.</t>
  </si>
  <si>
    <t xml:space="preserve"> 3. IZMJENE I DOPUNE FINANCIJSKOG PLANA OSNOVNE ŠKOLE SIDE KOŠUTIĆ RADOBOJ</t>
  </si>
  <si>
    <t>Urbroj:2140-78-22-02</t>
  </si>
  <si>
    <t>Predsjednica Šk. odbora:</t>
  </si>
  <si>
    <t>Kristina Husarek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</si>
</sst>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i/>
      <u val="single"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2" fontId="0" fillId="0" borderId="0" xfId="0" applyNumberFormat="1" applyAlignment="1">
      <alignment/>
    </xf>
    <xf numFmtId="2" fontId="13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3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13" fillId="34" borderId="10" xfId="0" applyNumberFormat="1" applyFont="1" applyFill="1" applyBorder="1" applyAlignment="1">
      <alignment horizontal="right" vertical="center" wrapText="1"/>
    </xf>
    <xf numFmtId="3" fontId="13" fillId="34" borderId="10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1" fillId="34" borderId="13" xfId="0" applyNumberFormat="1" applyFont="1" applyFill="1" applyBorder="1" applyAlignment="1">
      <alignment horizontal="right" wrapText="1"/>
    </xf>
    <xf numFmtId="3" fontId="5" fillId="34" borderId="13" xfId="0" applyNumberFormat="1" applyFont="1" applyFill="1" applyBorder="1" applyAlignment="1">
      <alignment horizontal="right" wrapText="1"/>
    </xf>
    <xf numFmtId="3" fontId="2" fillId="34" borderId="13" xfId="0" applyNumberFormat="1" applyFont="1" applyFill="1" applyBorder="1" applyAlignment="1">
      <alignment horizontal="right" wrapText="1"/>
    </xf>
    <xf numFmtId="3" fontId="1" fillId="33" borderId="13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right" vertical="center" wrapText="1"/>
    </xf>
    <xf numFmtId="3" fontId="9" fillId="33" borderId="13" xfId="0" applyNumberFormat="1" applyFont="1" applyFill="1" applyBorder="1" applyAlignment="1">
      <alignment horizontal="right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10" sqref="A10:E10"/>
    </sheetView>
  </sheetViews>
  <sheetFormatPr defaultColWidth="9.140625" defaultRowHeight="12.75"/>
  <cols>
    <col min="1" max="1" width="44.140625" style="0" customWidth="1"/>
    <col min="2" max="3" width="17.28125" style="2" customWidth="1"/>
    <col min="4" max="4" width="14.8515625" style="0" customWidth="1"/>
    <col min="5" max="5" width="8.140625" style="69" customWidth="1"/>
    <col min="6" max="8" width="9.28125" style="0" customWidth="1"/>
    <col min="9" max="10" width="10.00390625" style="0" customWidth="1"/>
    <col min="11" max="12" width="9.28125" style="0" customWidth="1"/>
  </cols>
  <sheetData>
    <row r="1" ht="12.75">
      <c r="A1" s="2" t="s">
        <v>14</v>
      </c>
    </row>
    <row r="2" ht="13.5" customHeight="1">
      <c r="A2" s="2" t="s">
        <v>15</v>
      </c>
    </row>
    <row r="3" ht="13.5" customHeight="1">
      <c r="A3" s="43" t="s">
        <v>85</v>
      </c>
    </row>
    <row r="4" spans="1:5" s="43" customFormat="1" ht="13.5" customHeight="1">
      <c r="A4" s="43" t="s">
        <v>88</v>
      </c>
      <c r="E4" s="87"/>
    </row>
    <row r="5" spans="1:5" s="43" customFormat="1" ht="13.5" customHeight="1">
      <c r="A5" s="43" t="s">
        <v>86</v>
      </c>
      <c r="E5" s="87"/>
    </row>
    <row r="6" ht="13.5" customHeight="1"/>
    <row r="7" spans="1:12" s="31" customFormat="1" ht="18.75" customHeight="1">
      <c r="A7" s="122" t="s">
        <v>87</v>
      </c>
      <c r="B7" s="122"/>
      <c r="C7" s="122"/>
      <c r="D7" s="122"/>
      <c r="E7" s="122"/>
      <c r="F7" s="30"/>
      <c r="G7" s="30"/>
      <c r="H7" s="30"/>
      <c r="I7" s="30"/>
      <c r="J7" s="30"/>
      <c r="K7" s="30"/>
      <c r="L7" s="30"/>
    </row>
    <row r="8" spans="1:5" s="31" customFormat="1" ht="18.75" customHeight="1">
      <c r="A8" s="122" t="s">
        <v>73</v>
      </c>
      <c r="B8" s="122"/>
      <c r="C8" s="122"/>
      <c r="D8" s="122"/>
      <c r="E8" s="122"/>
    </row>
    <row r="9" ht="12.75">
      <c r="A9" s="9"/>
    </row>
    <row r="10" spans="1:5" ht="12.75">
      <c r="A10" s="122" t="s">
        <v>45</v>
      </c>
      <c r="B10" s="122"/>
      <c r="C10" s="122"/>
      <c r="D10" s="122"/>
      <c r="E10" s="122"/>
    </row>
    <row r="11" spans="1:12" ht="25.5" customHeight="1">
      <c r="A11" s="2"/>
      <c r="B11" s="120"/>
      <c r="C11" s="120"/>
      <c r="D11" s="120"/>
      <c r="E11" s="120"/>
      <c r="F11" s="120"/>
      <c r="G11" s="120"/>
      <c r="H11" s="120"/>
      <c r="I11" s="120"/>
      <c r="J11" s="16"/>
      <c r="K11" s="16"/>
      <c r="L11" s="16"/>
    </row>
    <row r="12" spans="1:12" ht="24" customHeight="1">
      <c r="A12" s="33"/>
      <c r="B12" s="92" t="s">
        <v>75</v>
      </c>
      <c r="C12" s="81" t="s">
        <v>76</v>
      </c>
      <c r="D12" s="60" t="s">
        <v>77</v>
      </c>
      <c r="E12" s="61" t="s">
        <v>79</v>
      </c>
      <c r="F12" s="17"/>
      <c r="G12" s="18"/>
      <c r="H12" s="17"/>
      <c r="I12" s="17"/>
      <c r="J12" s="19"/>
      <c r="K12" s="121"/>
      <c r="L12" s="121"/>
    </row>
    <row r="13" spans="1:12" s="2" customFormat="1" ht="18" customHeight="1">
      <c r="A13" s="34" t="s">
        <v>46</v>
      </c>
      <c r="B13" s="94">
        <v>6555674</v>
      </c>
      <c r="C13" s="82">
        <v>6589290</v>
      </c>
      <c r="D13" s="58">
        <f>C13-B13</f>
        <v>33616</v>
      </c>
      <c r="E13" s="70">
        <f>C13/B13*100</f>
        <v>100.51277717592424</v>
      </c>
      <c r="F13" s="20"/>
      <c r="G13" s="20"/>
      <c r="H13" s="20"/>
      <c r="I13" s="20"/>
      <c r="J13" s="21"/>
      <c r="K13" s="21"/>
      <c r="L13" s="21"/>
    </row>
    <row r="14" spans="1:12" ht="18" customHeight="1">
      <c r="A14" s="35" t="s">
        <v>11</v>
      </c>
      <c r="B14" s="95">
        <v>6555414</v>
      </c>
      <c r="C14" s="80">
        <v>6589030</v>
      </c>
      <c r="D14" s="58">
        <f aca="true" t="shared" si="0" ref="D14:D19">C14-B14</f>
        <v>33616</v>
      </c>
      <c r="E14" s="70">
        <f aca="true" t="shared" si="1" ref="E14:E19">C14/B14*100</f>
        <v>100.51279751362767</v>
      </c>
      <c r="F14" s="22"/>
      <c r="G14" s="22"/>
      <c r="H14" s="22"/>
      <c r="I14" s="22"/>
      <c r="J14" s="22"/>
      <c r="K14" s="22"/>
      <c r="L14" s="22"/>
    </row>
    <row r="15" spans="1:12" s="2" customFormat="1" ht="18" customHeight="1">
      <c r="A15" s="35" t="s">
        <v>47</v>
      </c>
      <c r="B15" s="95">
        <v>260</v>
      </c>
      <c r="C15" s="80">
        <v>260</v>
      </c>
      <c r="D15" s="58">
        <f t="shared" si="0"/>
        <v>0</v>
      </c>
      <c r="E15" s="70">
        <f t="shared" si="1"/>
        <v>100</v>
      </c>
      <c r="F15" s="23"/>
      <c r="G15" s="23"/>
      <c r="H15" s="23"/>
      <c r="I15" s="23"/>
      <c r="J15" s="23"/>
      <c r="K15" s="23"/>
      <c r="L15" s="23"/>
    </row>
    <row r="16" spans="1:12" ht="18" customHeight="1">
      <c r="A16" s="35" t="s">
        <v>48</v>
      </c>
      <c r="B16" s="95">
        <v>6632794</v>
      </c>
      <c r="C16" s="80">
        <v>6666410</v>
      </c>
      <c r="D16" s="58">
        <f t="shared" si="0"/>
        <v>33616</v>
      </c>
      <c r="E16" s="70">
        <f t="shared" si="1"/>
        <v>100.50681507672333</v>
      </c>
      <c r="F16" s="22"/>
      <c r="G16" s="24"/>
      <c r="H16" s="22"/>
      <c r="I16" s="22"/>
      <c r="J16" s="22"/>
      <c r="K16" s="22"/>
      <c r="L16" s="22"/>
    </row>
    <row r="17" spans="1:12" s="2" customFormat="1" ht="18" customHeight="1">
      <c r="A17" s="35" t="s">
        <v>49</v>
      </c>
      <c r="B17" s="95">
        <v>6533834</v>
      </c>
      <c r="C17" s="80">
        <v>6567450</v>
      </c>
      <c r="D17" s="58">
        <f t="shared" si="0"/>
        <v>33616</v>
      </c>
      <c r="E17" s="70">
        <f t="shared" si="1"/>
        <v>100.51449118542037</v>
      </c>
      <c r="F17" s="23"/>
      <c r="G17" s="23"/>
      <c r="H17" s="23"/>
      <c r="I17" s="23"/>
      <c r="J17" s="23"/>
      <c r="K17" s="23"/>
      <c r="L17" s="23"/>
    </row>
    <row r="18" spans="1:12" ht="18" customHeight="1">
      <c r="A18" s="35" t="s">
        <v>54</v>
      </c>
      <c r="B18" s="95">
        <v>98960</v>
      </c>
      <c r="C18" s="80">
        <v>98960</v>
      </c>
      <c r="D18" s="58">
        <f t="shared" si="0"/>
        <v>0</v>
      </c>
      <c r="E18" s="70">
        <f t="shared" si="1"/>
        <v>100</v>
      </c>
      <c r="F18" s="22"/>
      <c r="G18" s="22"/>
      <c r="H18" s="22"/>
      <c r="I18" s="22"/>
      <c r="J18" s="22"/>
      <c r="K18" s="22"/>
      <c r="L18" s="22"/>
    </row>
    <row r="19" spans="1:12" s="2" customFormat="1" ht="18" customHeight="1">
      <c r="A19" s="35" t="s">
        <v>80</v>
      </c>
      <c r="B19" s="95">
        <v>77120</v>
      </c>
      <c r="C19" s="80">
        <v>77120</v>
      </c>
      <c r="D19" s="58">
        <f t="shared" si="0"/>
        <v>0</v>
      </c>
      <c r="E19" s="70">
        <f t="shared" si="1"/>
        <v>100</v>
      </c>
      <c r="F19" s="23"/>
      <c r="G19" s="23"/>
      <c r="H19" s="23"/>
      <c r="I19" s="23"/>
      <c r="J19" s="23"/>
      <c r="K19" s="23"/>
      <c r="L19" s="23"/>
    </row>
    <row r="20" spans="1:12" ht="22.5" customHeight="1">
      <c r="A20" s="28"/>
      <c r="B20" s="88"/>
      <c r="C20" s="66"/>
      <c r="D20" s="13"/>
      <c r="E20" s="71"/>
      <c r="F20" s="22"/>
      <c r="G20" s="22"/>
      <c r="H20" s="22"/>
      <c r="I20" s="22"/>
      <c r="J20" s="23"/>
      <c r="K20" s="22"/>
      <c r="L20" s="22"/>
    </row>
    <row r="21" spans="1:12" s="2" customFormat="1" ht="24" customHeight="1">
      <c r="A21" s="35"/>
      <c r="B21" s="93" t="s">
        <v>75</v>
      </c>
      <c r="C21" s="83" t="s">
        <v>76</v>
      </c>
      <c r="D21" s="59" t="s">
        <v>78</v>
      </c>
      <c r="E21" s="72" t="s">
        <v>79</v>
      </c>
      <c r="F21" s="23"/>
      <c r="G21" s="23"/>
      <c r="H21" s="23"/>
      <c r="I21" s="23"/>
      <c r="J21" s="23"/>
      <c r="K21" s="23"/>
      <c r="L21" s="23"/>
    </row>
    <row r="22" spans="1:12" s="4" customFormat="1" ht="22.5" customHeight="1">
      <c r="A22" s="36" t="s">
        <v>81</v>
      </c>
      <c r="B22" s="96">
        <v>77120</v>
      </c>
      <c r="C22" s="84">
        <v>77120</v>
      </c>
      <c r="D22" s="57">
        <v>0</v>
      </c>
      <c r="E22" s="73">
        <v>100</v>
      </c>
      <c r="F22" s="25"/>
      <c r="G22" s="25"/>
      <c r="H22" s="25"/>
      <c r="I22" s="25"/>
      <c r="J22" s="25"/>
      <c r="K22" s="25"/>
      <c r="L22" s="25"/>
    </row>
    <row r="23" spans="1:12" ht="23.25" customHeight="1">
      <c r="A23" s="29"/>
      <c r="B23" s="88"/>
      <c r="C23" s="66"/>
      <c r="D23" s="13"/>
      <c r="E23" s="71"/>
      <c r="F23" s="22"/>
      <c r="G23" s="22"/>
      <c r="H23" s="22"/>
      <c r="I23" s="22"/>
      <c r="J23" s="22"/>
      <c r="K23" s="22"/>
      <c r="L23" s="22"/>
    </row>
    <row r="24" spans="1:12" s="2" customFormat="1" ht="24" customHeight="1">
      <c r="A24" s="37"/>
      <c r="B24" s="89" t="s">
        <v>76</v>
      </c>
      <c r="C24" s="83"/>
      <c r="D24" s="59" t="s">
        <v>78</v>
      </c>
      <c r="E24" s="72" t="s">
        <v>79</v>
      </c>
      <c r="F24" s="23"/>
      <c r="G24" s="23"/>
      <c r="H24" s="23"/>
      <c r="I24" s="23"/>
      <c r="J24" s="23"/>
      <c r="K24" s="23"/>
      <c r="L24" s="23"/>
    </row>
    <row r="25" spans="1:12" s="4" customFormat="1" ht="18" customHeight="1">
      <c r="A25" s="36" t="s">
        <v>50</v>
      </c>
      <c r="B25" s="91"/>
      <c r="C25" s="85"/>
      <c r="D25" s="57"/>
      <c r="E25" s="74"/>
      <c r="F25" s="25"/>
      <c r="G25" s="25"/>
      <c r="H25" s="25"/>
      <c r="I25" s="25"/>
      <c r="J25" s="25"/>
      <c r="K25" s="25"/>
      <c r="L25" s="25"/>
    </row>
    <row r="26" spans="1:12" ht="18" customHeight="1">
      <c r="A26" s="37" t="s">
        <v>51</v>
      </c>
      <c r="B26" s="88"/>
      <c r="C26" s="66"/>
      <c r="D26" s="13"/>
      <c r="E26" s="71"/>
      <c r="F26" s="22"/>
      <c r="G26" s="22"/>
      <c r="H26" s="22"/>
      <c r="I26" s="22"/>
      <c r="J26" s="22"/>
      <c r="K26" s="22"/>
      <c r="L26" s="22"/>
    </row>
    <row r="27" spans="1:12" ht="18" customHeight="1">
      <c r="A27" s="37" t="s">
        <v>52</v>
      </c>
      <c r="B27" s="88"/>
      <c r="C27" s="66"/>
      <c r="D27" s="13"/>
      <c r="E27" s="71"/>
      <c r="F27" s="22"/>
      <c r="G27" s="22"/>
      <c r="H27" s="22"/>
      <c r="I27" s="22"/>
      <c r="J27" s="22"/>
      <c r="K27" s="22"/>
      <c r="L27" s="22"/>
    </row>
    <row r="28" spans="1:12" s="2" customFormat="1" ht="18" customHeight="1">
      <c r="A28" s="37" t="s">
        <v>53</v>
      </c>
      <c r="B28" s="95">
        <v>77120</v>
      </c>
      <c r="C28" s="80">
        <v>77120</v>
      </c>
      <c r="D28" s="14">
        <v>0</v>
      </c>
      <c r="E28" s="71">
        <v>100</v>
      </c>
      <c r="F28" s="23"/>
      <c r="G28" s="23"/>
      <c r="H28" s="23"/>
      <c r="I28" s="23"/>
      <c r="J28" s="23"/>
      <c r="K28" s="23"/>
      <c r="L28" s="23"/>
    </row>
  </sheetData>
  <sheetProtection/>
  <mergeCells count="5">
    <mergeCell ref="B11:I11"/>
    <mergeCell ref="K12:L12"/>
    <mergeCell ref="A8:E8"/>
    <mergeCell ref="A10:E10"/>
    <mergeCell ref="A7:E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4">
      <selection activeCell="K26" sqref="K26"/>
    </sheetView>
  </sheetViews>
  <sheetFormatPr defaultColWidth="9.140625" defaultRowHeight="12.75"/>
  <cols>
    <col min="1" max="1" width="5.421875" style="0" customWidth="1"/>
    <col min="2" max="2" width="24.7109375" style="0" customWidth="1"/>
    <col min="3" max="3" width="9.28125" style="0" customWidth="1"/>
    <col min="4" max="5" width="10.00390625" style="0" customWidth="1"/>
    <col min="6" max="10" width="9.28125" style="0" customWidth="1"/>
    <col min="11" max="12" width="10.00390625" style="0" customWidth="1"/>
    <col min="13" max="13" width="11.00390625" style="98" customWidth="1"/>
  </cols>
  <sheetData>
    <row r="1" spans="1:2" ht="12.75">
      <c r="A1" s="2" t="s">
        <v>14</v>
      </c>
      <c r="B1" s="2"/>
    </row>
    <row r="2" spans="1:2" ht="13.5" customHeight="1">
      <c r="A2" s="2" t="s">
        <v>15</v>
      </c>
      <c r="B2" s="2"/>
    </row>
    <row r="3" ht="13.5" customHeight="1"/>
    <row r="4" spans="1:14" ht="18.75" customHeight="1">
      <c r="A4" s="122" t="s">
        <v>84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6:8" ht="12.75">
      <c r="F5" s="2" t="s">
        <v>55</v>
      </c>
      <c r="G5" s="2"/>
      <c r="H5" s="2"/>
    </row>
    <row r="6" spans="1:2" ht="12.75">
      <c r="A6" s="9" t="s">
        <v>43</v>
      </c>
      <c r="B6" s="10"/>
    </row>
    <row r="7" spans="1:2" ht="12.75">
      <c r="A7" s="9"/>
      <c r="B7" s="10"/>
    </row>
    <row r="8" spans="1:14" ht="15" customHeight="1">
      <c r="A8" s="2"/>
      <c r="C8" s="126" t="s">
        <v>39</v>
      </c>
      <c r="D8" s="126"/>
      <c r="E8" s="126"/>
      <c r="F8" s="126"/>
      <c r="G8" s="126"/>
      <c r="H8" s="126"/>
      <c r="I8" s="126"/>
      <c r="J8" s="126"/>
      <c r="K8" s="126"/>
      <c r="L8" s="130" t="s">
        <v>76</v>
      </c>
      <c r="M8" s="129" t="s">
        <v>75</v>
      </c>
      <c r="N8" s="123" t="s">
        <v>72</v>
      </c>
    </row>
    <row r="9" spans="3:14" ht="22.5" customHeight="1">
      <c r="C9" s="127" t="s">
        <v>34</v>
      </c>
      <c r="D9" s="128"/>
      <c r="E9" s="127" t="s">
        <v>35</v>
      </c>
      <c r="F9" s="128"/>
      <c r="G9" s="7" t="s">
        <v>36</v>
      </c>
      <c r="H9" s="7" t="s">
        <v>5</v>
      </c>
      <c r="I9" s="11" t="s">
        <v>37</v>
      </c>
      <c r="J9" s="7" t="s">
        <v>40</v>
      </c>
      <c r="K9" s="7" t="s">
        <v>41</v>
      </c>
      <c r="L9" s="131"/>
      <c r="M9" s="129"/>
      <c r="N9" s="124"/>
    </row>
    <row r="10" spans="1:14" s="2" customFormat="1" ht="33.75" customHeight="1">
      <c r="A10" s="5" t="s">
        <v>38</v>
      </c>
      <c r="B10" s="6" t="s">
        <v>0</v>
      </c>
      <c r="C10" s="12" t="s">
        <v>2</v>
      </c>
      <c r="D10" s="12" t="s">
        <v>3</v>
      </c>
      <c r="E10" s="119" t="s">
        <v>1</v>
      </c>
      <c r="F10" s="12" t="s">
        <v>4</v>
      </c>
      <c r="G10" s="12" t="s">
        <v>30</v>
      </c>
      <c r="H10" s="12" t="s">
        <v>5</v>
      </c>
      <c r="I10" s="12" t="s">
        <v>37</v>
      </c>
      <c r="J10" s="12" t="s">
        <v>32</v>
      </c>
      <c r="K10" s="12" t="s">
        <v>42</v>
      </c>
      <c r="L10" s="132"/>
      <c r="M10" s="129"/>
      <c r="N10" s="125"/>
    </row>
    <row r="11" spans="1:14" s="50" customFormat="1" ht="15" customHeight="1">
      <c r="A11" s="38">
        <v>636</v>
      </c>
      <c r="B11" s="55" t="s">
        <v>67</v>
      </c>
      <c r="C11" s="42"/>
      <c r="D11" s="42"/>
      <c r="E11" s="115">
        <v>5823300</v>
      </c>
      <c r="F11" s="39">
        <v>42600</v>
      </c>
      <c r="G11" s="39"/>
      <c r="H11" s="42"/>
      <c r="I11" s="42"/>
      <c r="J11" s="42"/>
      <c r="K11" s="42"/>
      <c r="L11" s="114">
        <v>5865900</v>
      </c>
      <c r="M11" s="99">
        <f>SUM(C11:K11)</f>
        <v>5865900</v>
      </c>
      <c r="N11" s="77">
        <f>L11/M11*100</f>
        <v>100</v>
      </c>
    </row>
    <row r="12" spans="1:14" s="2" customFormat="1" ht="19.5" customHeight="1">
      <c r="A12" s="38">
        <v>639</v>
      </c>
      <c r="B12" s="51" t="s">
        <v>69</v>
      </c>
      <c r="C12" s="40"/>
      <c r="D12" s="115">
        <v>19600</v>
      </c>
      <c r="E12" s="42"/>
      <c r="F12" s="39"/>
      <c r="G12" s="41"/>
      <c r="H12" s="40"/>
      <c r="I12" s="40"/>
      <c r="J12" s="40"/>
      <c r="K12" s="40"/>
      <c r="L12" s="116">
        <v>19600</v>
      </c>
      <c r="M12" s="99">
        <f>SUM(C12:K12)</f>
        <v>19600</v>
      </c>
      <c r="N12" s="77">
        <f aca="true" t="shared" si="0" ref="N12:N29">L12/M12*100</f>
        <v>100</v>
      </c>
    </row>
    <row r="13" spans="1:14" s="50" customFormat="1" ht="18.75" customHeight="1">
      <c r="A13" s="62">
        <v>63</v>
      </c>
      <c r="B13" s="63" t="s">
        <v>56</v>
      </c>
      <c r="C13" s="64"/>
      <c r="D13" s="118">
        <v>19600</v>
      </c>
      <c r="E13" s="118">
        <v>5823300</v>
      </c>
      <c r="F13" s="65">
        <v>42600</v>
      </c>
      <c r="G13" s="65"/>
      <c r="H13" s="64"/>
      <c r="I13" s="64"/>
      <c r="J13" s="64"/>
      <c r="K13" s="64"/>
      <c r="L13" s="117">
        <v>5885500</v>
      </c>
      <c r="M13" s="111">
        <f aca="true" t="shared" si="1" ref="M13:M28">SUM(C13:K13)</f>
        <v>5885500</v>
      </c>
      <c r="N13" s="112">
        <f t="shared" si="0"/>
        <v>100</v>
      </c>
    </row>
    <row r="14" spans="1:14" s="54" customFormat="1" ht="15" customHeight="1">
      <c r="A14" s="8">
        <v>641</v>
      </c>
      <c r="B14" s="8" t="s">
        <v>6</v>
      </c>
      <c r="C14" s="13"/>
      <c r="D14" s="13"/>
      <c r="E14" s="13"/>
      <c r="F14" s="13"/>
      <c r="G14" s="13">
        <v>100</v>
      </c>
      <c r="H14" s="13"/>
      <c r="I14" s="13"/>
      <c r="J14" s="13"/>
      <c r="K14" s="13"/>
      <c r="L14" s="102">
        <v>100</v>
      </c>
      <c r="M14" s="99">
        <f t="shared" si="1"/>
        <v>100</v>
      </c>
      <c r="N14" s="77">
        <f t="shared" si="0"/>
        <v>100</v>
      </c>
    </row>
    <row r="15" spans="1:14" s="50" customFormat="1" ht="18.75" customHeight="1">
      <c r="A15" s="67">
        <v>64</v>
      </c>
      <c r="B15" s="67" t="s">
        <v>7</v>
      </c>
      <c r="C15" s="66"/>
      <c r="D15" s="66"/>
      <c r="E15" s="66"/>
      <c r="F15" s="66"/>
      <c r="G15" s="68">
        <v>100</v>
      </c>
      <c r="H15" s="66"/>
      <c r="I15" s="66"/>
      <c r="J15" s="66"/>
      <c r="K15" s="66"/>
      <c r="L15" s="97">
        <v>100</v>
      </c>
      <c r="M15" s="111">
        <f t="shared" si="1"/>
        <v>100</v>
      </c>
      <c r="N15" s="112">
        <f t="shared" si="0"/>
        <v>100</v>
      </c>
    </row>
    <row r="16" spans="1:14" s="54" customFormat="1" ht="15" customHeight="1">
      <c r="A16" s="8">
        <v>652</v>
      </c>
      <c r="B16" s="8" t="s">
        <v>8</v>
      </c>
      <c r="C16" s="13"/>
      <c r="D16" s="13"/>
      <c r="E16" s="13"/>
      <c r="F16" s="13"/>
      <c r="G16" s="13">
        <v>261900</v>
      </c>
      <c r="H16" s="13"/>
      <c r="I16" s="15"/>
      <c r="J16" s="13"/>
      <c r="K16" s="13"/>
      <c r="L16" s="102">
        <v>261900</v>
      </c>
      <c r="M16" s="99">
        <f t="shared" si="1"/>
        <v>261900</v>
      </c>
      <c r="N16" s="77">
        <f t="shared" si="0"/>
        <v>100</v>
      </c>
    </row>
    <row r="17" spans="1:14" s="50" customFormat="1" ht="18.75" customHeight="1">
      <c r="A17" s="67">
        <v>65</v>
      </c>
      <c r="B17" s="67" t="s">
        <v>74</v>
      </c>
      <c r="C17" s="66"/>
      <c r="D17" s="66"/>
      <c r="E17" s="66"/>
      <c r="F17" s="66"/>
      <c r="G17" s="66">
        <v>261900</v>
      </c>
      <c r="H17" s="66"/>
      <c r="I17" s="66"/>
      <c r="J17" s="66"/>
      <c r="K17" s="66"/>
      <c r="L17" s="97">
        <v>261900</v>
      </c>
      <c r="M17" s="111">
        <f t="shared" si="1"/>
        <v>261900</v>
      </c>
      <c r="N17" s="113">
        <f t="shared" si="0"/>
        <v>100</v>
      </c>
    </row>
    <row r="18" spans="1:14" ht="15" customHeight="1">
      <c r="A18" s="8">
        <v>661</v>
      </c>
      <c r="B18" s="8" t="s">
        <v>33</v>
      </c>
      <c r="C18" s="13"/>
      <c r="D18" s="13"/>
      <c r="E18" s="13"/>
      <c r="F18" s="13"/>
      <c r="G18" s="13"/>
      <c r="H18" s="13">
        <v>12000</v>
      </c>
      <c r="I18" s="13"/>
      <c r="J18" s="13"/>
      <c r="K18" s="13"/>
      <c r="L18" s="102">
        <v>12000</v>
      </c>
      <c r="M18" s="99">
        <f t="shared" si="1"/>
        <v>12000</v>
      </c>
      <c r="N18" s="77">
        <f t="shared" si="0"/>
        <v>100</v>
      </c>
    </row>
    <row r="19" spans="1:14" ht="15" customHeight="1">
      <c r="A19" s="8">
        <v>663</v>
      </c>
      <c r="B19" s="8" t="s">
        <v>82</v>
      </c>
      <c r="C19" s="13"/>
      <c r="D19" s="13"/>
      <c r="E19" s="13"/>
      <c r="F19" s="13"/>
      <c r="G19" s="13"/>
      <c r="H19" s="13"/>
      <c r="I19" s="13">
        <v>4400</v>
      </c>
      <c r="J19" s="13"/>
      <c r="K19" s="13"/>
      <c r="L19" s="102">
        <v>4400</v>
      </c>
      <c r="M19" s="99">
        <f t="shared" si="1"/>
        <v>4400</v>
      </c>
      <c r="N19" s="77">
        <f t="shared" si="0"/>
        <v>100</v>
      </c>
    </row>
    <row r="20" spans="1:14" s="2" customFormat="1" ht="18.75" customHeight="1">
      <c r="A20" s="67">
        <v>66</v>
      </c>
      <c r="B20" s="75" t="s">
        <v>83</v>
      </c>
      <c r="C20" s="66"/>
      <c r="D20" s="66"/>
      <c r="E20" s="66"/>
      <c r="F20" s="66"/>
      <c r="G20" s="66"/>
      <c r="H20" s="66">
        <v>12000</v>
      </c>
      <c r="I20" s="66">
        <v>4400</v>
      </c>
      <c r="J20" s="66"/>
      <c r="K20" s="66"/>
      <c r="L20" s="97">
        <v>16400</v>
      </c>
      <c r="M20" s="111">
        <f t="shared" si="1"/>
        <v>16400</v>
      </c>
      <c r="N20" s="112">
        <f t="shared" si="0"/>
        <v>100</v>
      </c>
    </row>
    <row r="21" spans="1:14" ht="15" customHeight="1">
      <c r="A21" s="8">
        <v>671</v>
      </c>
      <c r="B21" s="49" t="s">
        <v>9</v>
      </c>
      <c r="C21" s="13">
        <v>314214</v>
      </c>
      <c r="D21" s="13">
        <v>110916</v>
      </c>
      <c r="E21" s="13"/>
      <c r="F21" s="13"/>
      <c r="G21" s="13"/>
      <c r="H21" s="13"/>
      <c r="I21" s="13"/>
      <c r="J21" s="13"/>
      <c r="K21" s="13"/>
      <c r="L21" s="102">
        <v>425130</v>
      </c>
      <c r="M21" s="99">
        <v>391514</v>
      </c>
      <c r="N21" s="77">
        <f t="shared" si="0"/>
        <v>108.58615528435764</v>
      </c>
    </row>
    <row r="22" spans="1:14" s="2" customFormat="1" ht="18.75" customHeight="1">
      <c r="A22" s="67">
        <v>67</v>
      </c>
      <c r="B22" s="75" t="s">
        <v>10</v>
      </c>
      <c r="C22" s="66">
        <v>314214</v>
      </c>
      <c r="D22" s="66">
        <v>110916</v>
      </c>
      <c r="E22" s="66"/>
      <c r="F22" s="66"/>
      <c r="G22" s="66"/>
      <c r="H22" s="66"/>
      <c r="I22" s="66"/>
      <c r="J22" s="66"/>
      <c r="K22" s="66"/>
      <c r="L22" s="97">
        <v>425130</v>
      </c>
      <c r="M22" s="111">
        <v>391514</v>
      </c>
      <c r="N22" s="112">
        <f t="shared" si="0"/>
        <v>108.58615528435764</v>
      </c>
    </row>
    <row r="23" spans="1:14" s="4" customFormat="1" ht="24.75" customHeight="1">
      <c r="A23" s="44">
        <v>6</v>
      </c>
      <c r="B23" s="44" t="s">
        <v>11</v>
      </c>
      <c r="C23" s="27">
        <v>314214</v>
      </c>
      <c r="D23" s="27">
        <v>130516</v>
      </c>
      <c r="E23" s="27">
        <v>5823300</v>
      </c>
      <c r="F23" s="27">
        <v>42600</v>
      </c>
      <c r="G23" s="27">
        <v>262000</v>
      </c>
      <c r="H23" s="27">
        <v>12000</v>
      </c>
      <c r="I23" s="27">
        <v>4400</v>
      </c>
      <c r="J23" s="27"/>
      <c r="K23" s="27"/>
      <c r="L23" s="103">
        <v>6589030</v>
      </c>
      <c r="M23" s="100">
        <v>6555414</v>
      </c>
      <c r="N23" s="77">
        <f t="shared" si="0"/>
        <v>100.51279751362767</v>
      </c>
    </row>
    <row r="24" spans="1:14" ht="15" customHeight="1">
      <c r="A24" s="8">
        <v>721</v>
      </c>
      <c r="B24" s="49" t="s">
        <v>12</v>
      </c>
      <c r="C24" s="13"/>
      <c r="D24" s="13"/>
      <c r="E24" s="13"/>
      <c r="F24" s="13"/>
      <c r="G24" s="13"/>
      <c r="H24" s="13"/>
      <c r="I24" s="13"/>
      <c r="J24" s="13">
        <v>260</v>
      </c>
      <c r="K24" s="13"/>
      <c r="L24" s="102">
        <v>260</v>
      </c>
      <c r="M24" s="99">
        <f t="shared" si="1"/>
        <v>260</v>
      </c>
      <c r="N24" s="77">
        <f t="shared" si="0"/>
        <v>100</v>
      </c>
    </row>
    <row r="25" spans="1:14" s="2" customFormat="1" ht="18.75" customHeight="1">
      <c r="A25" s="67">
        <v>72</v>
      </c>
      <c r="B25" s="75" t="s">
        <v>66</v>
      </c>
      <c r="C25" s="66"/>
      <c r="D25" s="66"/>
      <c r="E25" s="66"/>
      <c r="F25" s="66"/>
      <c r="G25" s="66"/>
      <c r="H25" s="66"/>
      <c r="I25" s="66"/>
      <c r="J25" s="66">
        <v>260</v>
      </c>
      <c r="K25" s="66"/>
      <c r="L25" s="97">
        <v>260</v>
      </c>
      <c r="M25" s="111">
        <f t="shared" si="1"/>
        <v>260</v>
      </c>
      <c r="N25" s="112">
        <f t="shared" si="0"/>
        <v>100</v>
      </c>
    </row>
    <row r="26" spans="1:14" s="4" customFormat="1" ht="24" customHeight="1">
      <c r="A26" s="46">
        <v>7</v>
      </c>
      <c r="B26" s="47" t="s">
        <v>63</v>
      </c>
      <c r="C26" s="26"/>
      <c r="D26" s="26"/>
      <c r="E26" s="26"/>
      <c r="F26" s="26"/>
      <c r="G26" s="26"/>
      <c r="H26" s="26"/>
      <c r="I26" s="26"/>
      <c r="J26" s="26">
        <v>260</v>
      </c>
      <c r="K26" s="26"/>
      <c r="L26" s="104">
        <v>260</v>
      </c>
      <c r="M26" s="100">
        <f t="shared" si="1"/>
        <v>260</v>
      </c>
      <c r="N26" s="56">
        <f t="shared" si="0"/>
        <v>100</v>
      </c>
    </row>
    <row r="27" spans="1:14" s="2" customFormat="1" ht="24" customHeight="1">
      <c r="A27" s="3"/>
      <c r="B27" s="3" t="s">
        <v>13</v>
      </c>
      <c r="C27" s="48">
        <v>314214</v>
      </c>
      <c r="D27" s="48">
        <v>130516</v>
      </c>
      <c r="E27" s="48">
        <v>5823300</v>
      </c>
      <c r="F27" s="48">
        <v>42600</v>
      </c>
      <c r="G27" s="48">
        <v>262000</v>
      </c>
      <c r="H27" s="48">
        <v>12000</v>
      </c>
      <c r="I27" s="48">
        <v>4400</v>
      </c>
      <c r="J27" s="48">
        <v>260</v>
      </c>
      <c r="K27" s="48"/>
      <c r="L27" s="105">
        <v>6589290</v>
      </c>
      <c r="M27" s="101">
        <v>6555674</v>
      </c>
      <c r="N27" s="56">
        <f t="shared" si="0"/>
        <v>100.51277717592424</v>
      </c>
    </row>
    <row r="28" spans="1:14" ht="18.75" customHeight="1">
      <c r="A28" s="1"/>
      <c r="B28" s="52" t="s">
        <v>71</v>
      </c>
      <c r="C28" s="32"/>
      <c r="D28" s="32"/>
      <c r="E28" s="32">
        <v>13100</v>
      </c>
      <c r="F28" s="32"/>
      <c r="G28" s="32">
        <v>5380</v>
      </c>
      <c r="H28" s="32">
        <v>58640</v>
      </c>
      <c r="I28" s="32"/>
      <c r="J28" s="32"/>
      <c r="K28" s="32"/>
      <c r="L28" s="106">
        <v>77120</v>
      </c>
      <c r="M28" s="101">
        <f t="shared" si="1"/>
        <v>77120</v>
      </c>
      <c r="N28" s="77">
        <f t="shared" si="0"/>
        <v>100</v>
      </c>
    </row>
    <row r="29" spans="1:14" s="2" customFormat="1" ht="22.5" customHeight="1">
      <c r="A29" s="3"/>
      <c r="B29" s="53" t="s">
        <v>70</v>
      </c>
      <c r="C29" s="48">
        <v>314214</v>
      </c>
      <c r="D29" s="48">
        <v>130516</v>
      </c>
      <c r="E29" s="48">
        <v>5836400</v>
      </c>
      <c r="F29" s="48">
        <v>42600</v>
      </c>
      <c r="G29" s="48">
        <v>267380</v>
      </c>
      <c r="H29" s="48">
        <v>70640</v>
      </c>
      <c r="I29" s="48">
        <v>4400</v>
      </c>
      <c r="J29" s="48">
        <v>260</v>
      </c>
      <c r="K29" s="48"/>
      <c r="L29" s="105">
        <v>6666410</v>
      </c>
      <c r="M29" s="101">
        <v>6632794</v>
      </c>
      <c r="N29" s="56">
        <f t="shared" si="0"/>
        <v>100.50681507672333</v>
      </c>
    </row>
  </sheetData>
  <sheetProtection/>
  <mergeCells count="7">
    <mergeCell ref="A4:N4"/>
    <mergeCell ref="N8:N10"/>
    <mergeCell ref="C8:K8"/>
    <mergeCell ref="C9:D9"/>
    <mergeCell ref="E9:F9"/>
    <mergeCell ref="M8:M10"/>
    <mergeCell ref="L8:L10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">
      <selection activeCell="T18" sqref="T18"/>
    </sheetView>
  </sheetViews>
  <sheetFormatPr defaultColWidth="9.140625" defaultRowHeight="12.75"/>
  <cols>
    <col min="1" max="1" width="5.421875" style="0" customWidth="1"/>
    <col min="2" max="2" width="22.57421875" style="0" customWidth="1"/>
    <col min="3" max="9" width="9.28125" style="0" customWidth="1"/>
    <col min="10" max="10" width="9.421875" style="0" customWidth="1"/>
    <col min="11" max="11" width="10.00390625" style="0" customWidth="1"/>
    <col min="12" max="12" width="12.140625" style="0" customWidth="1"/>
    <col min="13" max="13" width="11.421875" style="98" customWidth="1"/>
  </cols>
  <sheetData>
    <row r="1" ht="0.75" customHeight="1"/>
    <row r="2" spans="1:2" ht="12.75">
      <c r="A2" s="9" t="s">
        <v>44</v>
      </c>
      <c r="B2" s="2"/>
    </row>
    <row r="3" ht="15.75" customHeight="1"/>
    <row r="4" spans="1:14" ht="36" customHeight="1">
      <c r="A4" s="5" t="s">
        <v>38</v>
      </c>
      <c r="B4" s="6" t="s">
        <v>0</v>
      </c>
      <c r="C4" s="12" t="s">
        <v>16</v>
      </c>
      <c r="D4" s="12" t="s">
        <v>17</v>
      </c>
      <c r="E4" s="12" t="s">
        <v>1</v>
      </c>
      <c r="F4" s="12" t="s">
        <v>4</v>
      </c>
      <c r="G4" s="12" t="s">
        <v>57</v>
      </c>
      <c r="H4" s="12" t="s">
        <v>5</v>
      </c>
      <c r="I4" s="12" t="s">
        <v>37</v>
      </c>
      <c r="J4" s="12" t="s">
        <v>31</v>
      </c>
      <c r="K4" s="12" t="s">
        <v>42</v>
      </c>
      <c r="L4" s="110" t="s">
        <v>76</v>
      </c>
      <c r="M4" s="107" t="s">
        <v>75</v>
      </c>
      <c r="N4" s="86" t="s">
        <v>68</v>
      </c>
    </row>
    <row r="5" spans="1:14" ht="15" customHeight="1">
      <c r="A5" s="8">
        <v>311</v>
      </c>
      <c r="B5" s="49" t="s">
        <v>18</v>
      </c>
      <c r="C5" s="13"/>
      <c r="D5" s="13">
        <v>4400</v>
      </c>
      <c r="E5" s="13">
        <v>4500000</v>
      </c>
      <c r="F5" s="13">
        <v>4400</v>
      </c>
      <c r="G5" s="13"/>
      <c r="H5" s="13"/>
      <c r="I5" s="13"/>
      <c r="J5" s="13"/>
      <c r="K5" s="13"/>
      <c r="L5" s="79">
        <v>4508800</v>
      </c>
      <c r="M5" s="108">
        <f>SUM(C5:K5)</f>
        <v>4508800</v>
      </c>
      <c r="N5" s="77">
        <f>L5/M5*100</f>
        <v>100</v>
      </c>
    </row>
    <row r="6" spans="1:14" ht="15" customHeight="1">
      <c r="A6" s="8">
        <v>312</v>
      </c>
      <c r="B6" s="49" t="s">
        <v>19</v>
      </c>
      <c r="C6" s="13"/>
      <c r="D6" s="13">
        <v>1400</v>
      </c>
      <c r="E6" s="13">
        <v>237000</v>
      </c>
      <c r="F6" s="13">
        <v>1400</v>
      </c>
      <c r="G6" s="13"/>
      <c r="H6" s="13"/>
      <c r="I6" s="13"/>
      <c r="J6" s="13"/>
      <c r="K6" s="13"/>
      <c r="L6" s="79">
        <v>239800</v>
      </c>
      <c r="M6" s="108">
        <f aca="true" t="shared" si="0" ref="M6:M20">SUM(C6:K6)</f>
        <v>239800</v>
      </c>
      <c r="N6" s="77">
        <f aca="true" t="shared" si="1" ref="N6:N23">L6/M6*100</f>
        <v>100</v>
      </c>
    </row>
    <row r="7" spans="1:14" ht="15" customHeight="1">
      <c r="A7" s="8">
        <v>313</v>
      </c>
      <c r="B7" s="49" t="s">
        <v>20</v>
      </c>
      <c r="C7" s="13"/>
      <c r="D7" s="13">
        <v>800</v>
      </c>
      <c r="E7" s="13">
        <v>753000</v>
      </c>
      <c r="F7" s="13">
        <v>800</v>
      </c>
      <c r="G7" s="13"/>
      <c r="H7" s="13"/>
      <c r="I7" s="13"/>
      <c r="J7" s="13"/>
      <c r="K7" s="13"/>
      <c r="L7" s="79">
        <v>754600</v>
      </c>
      <c r="M7" s="108">
        <f t="shared" si="0"/>
        <v>754600</v>
      </c>
      <c r="N7" s="77">
        <f t="shared" si="1"/>
        <v>100</v>
      </c>
    </row>
    <row r="8" spans="1:14" s="2" customFormat="1" ht="18.75" customHeight="1">
      <c r="A8" s="67">
        <v>31</v>
      </c>
      <c r="B8" s="75" t="s">
        <v>21</v>
      </c>
      <c r="C8" s="66"/>
      <c r="D8" s="66">
        <f>SUM(D5:D7)</f>
        <v>6600</v>
      </c>
      <c r="E8" s="66">
        <f>E5+E6+E7</f>
        <v>5490000</v>
      </c>
      <c r="F8" s="66">
        <f>F5+F6+F7</f>
        <v>6600</v>
      </c>
      <c r="G8" s="66"/>
      <c r="H8" s="66"/>
      <c r="I8" s="66"/>
      <c r="J8" s="66"/>
      <c r="K8" s="66"/>
      <c r="L8" s="66">
        <v>5503200</v>
      </c>
      <c r="M8" s="66">
        <f t="shared" si="0"/>
        <v>5503200</v>
      </c>
      <c r="N8" s="112">
        <f t="shared" si="1"/>
        <v>100</v>
      </c>
    </row>
    <row r="9" spans="1:14" ht="15" customHeight="1">
      <c r="A9" s="8">
        <v>321</v>
      </c>
      <c r="B9" s="49" t="s">
        <v>22</v>
      </c>
      <c r="C9" s="13">
        <v>13000</v>
      </c>
      <c r="D9" s="13">
        <v>2600</v>
      </c>
      <c r="E9" s="13">
        <v>230400</v>
      </c>
      <c r="F9" s="13">
        <v>18000</v>
      </c>
      <c r="G9" s="13">
        <v>2100</v>
      </c>
      <c r="H9" s="13"/>
      <c r="I9" s="13"/>
      <c r="J9" s="13"/>
      <c r="K9" s="13"/>
      <c r="L9" s="79">
        <v>266100</v>
      </c>
      <c r="M9" s="108">
        <f t="shared" si="0"/>
        <v>266100</v>
      </c>
      <c r="N9" s="77">
        <f t="shared" si="1"/>
        <v>100</v>
      </c>
    </row>
    <row r="10" spans="1:14" ht="15" customHeight="1">
      <c r="A10" s="8">
        <v>322</v>
      </c>
      <c r="B10" s="49" t="s">
        <v>23</v>
      </c>
      <c r="C10" s="13">
        <v>183000</v>
      </c>
      <c r="D10" s="13">
        <v>56616</v>
      </c>
      <c r="E10" s="13">
        <v>11500</v>
      </c>
      <c r="F10" s="13">
        <v>18000</v>
      </c>
      <c r="G10" s="13">
        <v>134000</v>
      </c>
      <c r="H10" s="13">
        <v>16500</v>
      </c>
      <c r="I10" s="13">
        <v>2200</v>
      </c>
      <c r="J10" s="13"/>
      <c r="K10" s="13"/>
      <c r="L10" s="79">
        <v>421816</v>
      </c>
      <c r="M10" s="108">
        <v>388200</v>
      </c>
      <c r="N10" s="77">
        <f t="shared" si="1"/>
        <v>108.65945388974755</v>
      </c>
    </row>
    <row r="11" spans="1:14" ht="15" customHeight="1">
      <c r="A11" s="8">
        <v>323</v>
      </c>
      <c r="B11" s="49" t="s">
        <v>24</v>
      </c>
      <c r="C11" s="13">
        <v>85500</v>
      </c>
      <c r="D11" s="13">
        <v>45100</v>
      </c>
      <c r="E11" s="13">
        <v>10500</v>
      </c>
      <c r="F11" s="13"/>
      <c r="G11" s="13">
        <v>63000</v>
      </c>
      <c r="H11" s="13">
        <v>23000</v>
      </c>
      <c r="I11" s="13"/>
      <c r="J11" s="13"/>
      <c r="K11" s="13"/>
      <c r="L11" s="79">
        <v>227100</v>
      </c>
      <c r="M11" s="108">
        <f t="shared" si="0"/>
        <v>227100</v>
      </c>
      <c r="N11" s="77">
        <f t="shared" si="1"/>
        <v>100</v>
      </c>
    </row>
    <row r="12" spans="1:14" ht="15" customHeight="1">
      <c r="A12" s="8">
        <v>329</v>
      </c>
      <c r="B12" s="49" t="s">
        <v>25</v>
      </c>
      <c r="C12" s="13">
        <v>20614</v>
      </c>
      <c r="D12" s="13"/>
      <c r="E12" s="13">
        <v>13400</v>
      </c>
      <c r="F12" s="13"/>
      <c r="G12" s="13">
        <v>35280</v>
      </c>
      <c r="H12" s="13">
        <v>3640</v>
      </c>
      <c r="I12" s="13"/>
      <c r="J12" s="13"/>
      <c r="K12" s="13"/>
      <c r="L12" s="79">
        <v>72934</v>
      </c>
      <c r="M12" s="108">
        <f t="shared" si="0"/>
        <v>72934</v>
      </c>
      <c r="N12" s="77">
        <f t="shared" si="1"/>
        <v>100</v>
      </c>
    </row>
    <row r="13" spans="1:14" s="2" customFormat="1" ht="18.75" customHeight="1">
      <c r="A13" s="67">
        <v>32</v>
      </c>
      <c r="B13" s="75" t="s">
        <v>26</v>
      </c>
      <c r="C13" s="66">
        <f aca="true" t="shared" si="2" ref="C13:H13">SUM(C9:C12)</f>
        <v>302114</v>
      </c>
      <c r="D13" s="66">
        <f t="shared" si="2"/>
        <v>104316</v>
      </c>
      <c r="E13" s="66">
        <f t="shared" si="2"/>
        <v>265800</v>
      </c>
      <c r="F13" s="66">
        <f t="shared" si="2"/>
        <v>36000</v>
      </c>
      <c r="G13" s="66">
        <f t="shared" si="2"/>
        <v>234380</v>
      </c>
      <c r="H13" s="66">
        <f t="shared" si="2"/>
        <v>43140</v>
      </c>
      <c r="I13" s="66">
        <v>2200</v>
      </c>
      <c r="J13" s="66"/>
      <c r="K13" s="66"/>
      <c r="L13" s="66">
        <f>SUM(C13:K13)</f>
        <v>987950</v>
      </c>
      <c r="M13" s="66">
        <v>954334</v>
      </c>
      <c r="N13" s="112">
        <f t="shared" si="1"/>
        <v>103.52245649845861</v>
      </c>
    </row>
    <row r="14" spans="1:14" ht="15" customHeight="1">
      <c r="A14" s="8">
        <v>343</v>
      </c>
      <c r="B14" s="49" t="s">
        <v>27</v>
      </c>
      <c r="C14" s="13">
        <v>7100</v>
      </c>
      <c r="D14" s="13"/>
      <c r="E14" s="13"/>
      <c r="F14" s="13"/>
      <c r="G14" s="13"/>
      <c r="H14" s="13"/>
      <c r="I14" s="13"/>
      <c r="J14" s="13"/>
      <c r="K14" s="13"/>
      <c r="L14" s="79">
        <v>7100</v>
      </c>
      <c r="M14" s="108">
        <f t="shared" si="0"/>
        <v>7100</v>
      </c>
      <c r="N14" s="77">
        <f t="shared" si="1"/>
        <v>100</v>
      </c>
    </row>
    <row r="15" spans="1:14" s="2" customFormat="1" ht="18.75" customHeight="1">
      <c r="A15" s="67">
        <v>34</v>
      </c>
      <c r="B15" s="75" t="s">
        <v>28</v>
      </c>
      <c r="C15" s="66">
        <v>7100</v>
      </c>
      <c r="D15" s="66"/>
      <c r="E15" s="66"/>
      <c r="F15" s="66"/>
      <c r="G15" s="66"/>
      <c r="H15" s="66"/>
      <c r="I15" s="66"/>
      <c r="J15" s="66"/>
      <c r="K15" s="66"/>
      <c r="L15" s="66">
        <v>7100</v>
      </c>
      <c r="M15" s="66">
        <f t="shared" si="0"/>
        <v>7100</v>
      </c>
      <c r="N15" s="113">
        <f t="shared" si="1"/>
        <v>100</v>
      </c>
    </row>
    <row r="16" spans="1:14" s="43" customFormat="1" ht="18.75" customHeight="1">
      <c r="A16" s="8">
        <v>372</v>
      </c>
      <c r="B16" s="49" t="s">
        <v>58</v>
      </c>
      <c r="C16" s="13"/>
      <c r="D16" s="13"/>
      <c r="E16" s="13">
        <v>69200</v>
      </c>
      <c r="F16" s="13"/>
      <c r="G16" s="13"/>
      <c r="H16" s="13"/>
      <c r="I16" s="13"/>
      <c r="J16" s="13"/>
      <c r="K16" s="13"/>
      <c r="L16" s="79">
        <v>69200</v>
      </c>
      <c r="M16" s="108">
        <f t="shared" si="0"/>
        <v>69200</v>
      </c>
      <c r="N16" s="77">
        <f t="shared" si="1"/>
        <v>100</v>
      </c>
    </row>
    <row r="17" spans="1:14" s="2" customFormat="1" ht="18.75" customHeight="1">
      <c r="A17" s="67">
        <v>37</v>
      </c>
      <c r="B17" s="75" t="s">
        <v>59</v>
      </c>
      <c r="C17" s="66"/>
      <c r="D17" s="66"/>
      <c r="E17" s="66">
        <v>69200</v>
      </c>
      <c r="F17" s="66"/>
      <c r="G17" s="66"/>
      <c r="H17" s="66"/>
      <c r="I17" s="66"/>
      <c r="J17" s="66"/>
      <c r="K17" s="66"/>
      <c r="L17" s="66">
        <v>69200</v>
      </c>
      <c r="M17" s="66">
        <f t="shared" si="0"/>
        <v>69200</v>
      </c>
      <c r="N17" s="112">
        <f t="shared" si="1"/>
        <v>100</v>
      </c>
    </row>
    <row r="18" spans="1:14" s="4" customFormat="1" ht="24.75" customHeight="1">
      <c r="A18" s="44">
        <v>3</v>
      </c>
      <c r="B18" s="44" t="s">
        <v>49</v>
      </c>
      <c r="C18" s="27">
        <f>SUM(C8+C13+C15)</f>
        <v>309214</v>
      </c>
      <c r="D18" s="27">
        <f>SUM(D8+D13+D17)</f>
        <v>110916</v>
      </c>
      <c r="E18" s="27">
        <f>SUM(E8+E13+E17)</f>
        <v>5825000</v>
      </c>
      <c r="F18" s="27">
        <f>SUM(F8+F13+F15)</f>
        <v>42600</v>
      </c>
      <c r="G18" s="27">
        <f>SUM(G8+G13+G15)</f>
        <v>234380</v>
      </c>
      <c r="H18" s="27">
        <f>SUM(H8+H13+H15)</f>
        <v>43140</v>
      </c>
      <c r="I18" s="27">
        <v>2200</v>
      </c>
      <c r="J18" s="27"/>
      <c r="K18" s="27"/>
      <c r="L18" s="84">
        <v>6567450</v>
      </c>
      <c r="M18" s="90">
        <v>6533834</v>
      </c>
      <c r="N18" s="56">
        <f t="shared" si="1"/>
        <v>100.51449118542037</v>
      </c>
    </row>
    <row r="19" spans="1:14" ht="15" customHeight="1">
      <c r="A19" s="8">
        <v>422</v>
      </c>
      <c r="B19" s="49" t="s">
        <v>29</v>
      </c>
      <c r="C19" s="13">
        <v>4000</v>
      </c>
      <c r="D19" s="13">
        <v>19600</v>
      </c>
      <c r="E19" s="13"/>
      <c r="F19" s="13"/>
      <c r="G19" s="13">
        <v>33000</v>
      </c>
      <c r="H19" s="13">
        <v>27500</v>
      </c>
      <c r="I19" s="13">
        <v>2200</v>
      </c>
      <c r="J19" s="13"/>
      <c r="K19" s="13"/>
      <c r="L19" s="79">
        <v>86300</v>
      </c>
      <c r="M19" s="108">
        <f t="shared" si="0"/>
        <v>86300</v>
      </c>
      <c r="N19" s="77">
        <f t="shared" si="1"/>
        <v>100</v>
      </c>
    </row>
    <row r="20" spans="1:14" ht="15" customHeight="1">
      <c r="A20" s="8">
        <v>424</v>
      </c>
      <c r="B20" s="49" t="s">
        <v>60</v>
      </c>
      <c r="C20" s="13">
        <v>1000</v>
      </c>
      <c r="D20" s="13"/>
      <c r="E20" s="13">
        <v>11400</v>
      </c>
      <c r="F20" s="13"/>
      <c r="G20" s="13"/>
      <c r="H20" s="13"/>
      <c r="I20" s="13"/>
      <c r="J20" s="13">
        <v>260</v>
      </c>
      <c r="K20" s="13"/>
      <c r="L20" s="79">
        <v>12660</v>
      </c>
      <c r="M20" s="108">
        <f t="shared" si="0"/>
        <v>12660</v>
      </c>
      <c r="N20" s="77">
        <f t="shared" si="1"/>
        <v>100</v>
      </c>
    </row>
    <row r="21" spans="1:14" s="2" customFormat="1" ht="21" customHeight="1">
      <c r="A21" s="67">
        <v>42</v>
      </c>
      <c r="B21" s="78" t="s">
        <v>64</v>
      </c>
      <c r="C21" s="66">
        <v>5000</v>
      </c>
      <c r="D21" s="66">
        <v>19600</v>
      </c>
      <c r="E21" s="66">
        <v>11400</v>
      </c>
      <c r="F21" s="66"/>
      <c r="G21" s="66">
        <v>33000</v>
      </c>
      <c r="H21" s="66">
        <v>27500</v>
      </c>
      <c r="I21" s="66">
        <v>2200</v>
      </c>
      <c r="J21" s="66">
        <v>260</v>
      </c>
      <c r="K21" s="66"/>
      <c r="L21" s="66">
        <v>98960</v>
      </c>
      <c r="M21" s="88">
        <f>SUM(C21:K21)</f>
        <v>98960</v>
      </c>
      <c r="N21" s="77">
        <f t="shared" si="1"/>
        <v>100</v>
      </c>
    </row>
    <row r="22" spans="1:14" ht="24.75" customHeight="1">
      <c r="A22" s="44">
        <v>4</v>
      </c>
      <c r="B22" s="45" t="s">
        <v>65</v>
      </c>
      <c r="C22" s="27">
        <v>5000</v>
      </c>
      <c r="D22" s="27">
        <v>19600</v>
      </c>
      <c r="E22" s="27">
        <v>11400</v>
      </c>
      <c r="F22" s="27"/>
      <c r="G22" s="27">
        <v>33000</v>
      </c>
      <c r="H22" s="27">
        <v>27500</v>
      </c>
      <c r="I22" s="27">
        <v>2200</v>
      </c>
      <c r="J22" s="27">
        <v>260</v>
      </c>
      <c r="K22" s="27"/>
      <c r="L22" s="84">
        <v>98960</v>
      </c>
      <c r="M22" s="90">
        <f>SUM(C22:K22)</f>
        <v>98960</v>
      </c>
      <c r="N22" s="56">
        <f t="shared" si="1"/>
        <v>100</v>
      </c>
    </row>
    <row r="23" spans="1:14" ht="15" customHeight="1">
      <c r="A23" s="3"/>
      <c r="B23" s="3" t="s">
        <v>13</v>
      </c>
      <c r="C23" s="48">
        <f>C18+C22</f>
        <v>314214</v>
      </c>
      <c r="D23" s="48">
        <f aca="true" t="shared" si="3" ref="D23:K23">SUM(D18+D22)</f>
        <v>130516</v>
      </c>
      <c r="E23" s="48">
        <f t="shared" si="3"/>
        <v>5836400</v>
      </c>
      <c r="F23" s="48">
        <f t="shared" si="3"/>
        <v>42600</v>
      </c>
      <c r="G23" s="48">
        <f t="shared" si="3"/>
        <v>267380</v>
      </c>
      <c r="H23" s="48">
        <f t="shared" si="3"/>
        <v>70640</v>
      </c>
      <c r="I23" s="48">
        <f t="shared" si="3"/>
        <v>4400</v>
      </c>
      <c r="J23" s="48">
        <f t="shared" si="3"/>
        <v>260</v>
      </c>
      <c r="K23" s="48">
        <f t="shared" si="3"/>
        <v>0</v>
      </c>
      <c r="L23" s="76">
        <v>6666410</v>
      </c>
      <c r="M23" s="109">
        <f>SUM(M18+M22)</f>
        <v>6632794</v>
      </c>
      <c r="N23" s="77">
        <f t="shared" si="1"/>
        <v>100.50681507672333</v>
      </c>
    </row>
    <row r="24" ht="15" customHeight="1">
      <c r="A24" s="43"/>
    </row>
    <row r="25" ht="12.75" customHeight="1"/>
    <row r="26" spans="4:12" ht="12" customHeight="1">
      <c r="D26" t="s">
        <v>89</v>
      </c>
      <c r="K26" s="43" t="s">
        <v>61</v>
      </c>
      <c r="L26" s="43"/>
    </row>
    <row r="27" spans="4:12" ht="16.5" customHeight="1">
      <c r="D27" t="s">
        <v>90</v>
      </c>
      <c r="K27" s="43" t="s">
        <v>62</v>
      </c>
      <c r="L27" s="43"/>
    </row>
  </sheetData>
  <sheetProtection/>
  <printOptions/>
  <pageMargins left="0.15748031496062992" right="0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OSRadoboj</cp:lastModifiedBy>
  <cp:lastPrinted>2022-12-30T07:40:21Z</cp:lastPrinted>
  <dcterms:created xsi:type="dcterms:W3CDTF">2011-11-07T12:12:59Z</dcterms:created>
  <dcterms:modified xsi:type="dcterms:W3CDTF">2023-01-10T10:53:20Z</dcterms:modified>
  <cp:category/>
  <cp:version/>
  <cp:contentType/>
  <cp:contentStatus/>
</cp:coreProperties>
</file>